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zimuth.invest.bg\Desktop\korekciq BLU -11.04.25\"/>
    </mc:Choice>
  </mc:AlternateContent>
  <bookViews>
    <workbookView xWindow="0" yWindow="0" windowWidth="19200" windowHeight="7120" tabRatio="719" activeTab="1"/>
  </bookViews>
  <sheets>
    <sheet name="Обща информация" sheetId="19" r:id="rId1"/>
    <sheet name="Резултати" sheetId="9" r:id="rId2"/>
    <sheet name="Указания за попълване" sheetId="20" r:id="rId3"/>
    <sheet name="Първоначална идея" sheetId="8" state="hidden"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9" l="1"/>
  <c r="C1" i="9"/>
  <c r="D50" i="9"/>
  <c r="D36" i="9"/>
  <c r="D33" i="9"/>
  <c r="D43" i="9" s="1"/>
  <c r="C27" i="9"/>
  <c r="D27" i="9"/>
  <c r="C12" i="9"/>
  <c r="D12" i="9"/>
  <c r="H33" i="9"/>
  <c r="H40" i="9"/>
  <c r="H39" i="9"/>
  <c r="H36" i="9"/>
  <c r="D30" i="9"/>
  <c r="H30" i="9"/>
  <c r="H24" i="9"/>
  <c r="D24" i="9"/>
  <c r="H21" i="9"/>
  <c r="H20" i="9"/>
  <c r="H19" i="9"/>
  <c r="H18" i="9"/>
  <c r="H17" i="9"/>
  <c r="H16" i="9"/>
  <c r="H6" i="9"/>
  <c r="H5" i="9"/>
  <c r="D5" i="9"/>
  <c r="C17" i="19"/>
  <c r="C18" i="19" s="1"/>
  <c r="C19" i="19" s="1"/>
  <c r="C20" i="19" s="1"/>
  <c r="C21" i="19" s="1"/>
  <c r="C22" i="19" s="1"/>
  <c r="C50" i="9"/>
  <c r="E27" i="9" l="1"/>
  <c r="E50" i="9"/>
  <c r="E47" i="9" l="1"/>
  <c r="E48" i="9" l="1"/>
  <c r="E46" i="9"/>
  <c r="E40" i="9"/>
  <c r="E39" i="9"/>
  <c r="E38" i="9"/>
  <c r="E35" i="9"/>
  <c r="E32" i="9"/>
  <c r="E23" i="9"/>
  <c r="E37" i="9"/>
  <c r="E34" i="9"/>
  <c r="E31" i="9"/>
  <c r="E22" i="9"/>
  <c r="E17" i="9"/>
  <c r="E19" i="9"/>
  <c r="E16" i="9"/>
  <c r="E21" i="9"/>
  <c r="E18" i="9"/>
  <c r="E20" i="9"/>
  <c r="E7" i="9"/>
  <c r="E8" i="9"/>
  <c r="E9" i="9"/>
  <c r="E6" i="9"/>
  <c r="C11" i="19"/>
  <c r="B11" i="19"/>
  <c r="A8" i="19"/>
  <c r="A11" i="19"/>
  <c r="A10" i="19"/>
  <c r="A9" i="19"/>
  <c r="C43" i="9"/>
  <c r="E43" i="9" l="1"/>
  <c r="D11" i="19"/>
  <c r="C13" i="9" l="1"/>
  <c r="C2" i="9"/>
  <c r="C9" i="19"/>
  <c r="B9" i="19"/>
  <c r="D9" i="19" l="1"/>
  <c r="B8" i="19"/>
  <c r="C10" i="19"/>
  <c r="D2" i="9"/>
  <c r="E12" i="9" l="1"/>
  <c r="E2" i="9" s="1"/>
  <c r="C8" i="19"/>
  <c r="B10" i="19"/>
  <c r="B13" i="19" s="1"/>
  <c r="D8" i="19" l="1"/>
  <c r="C13" i="19"/>
  <c r="D13" i="19" s="1"/>
  <c r="D10" i="19"/>
  <c r="E29" i="8"/>
  <c r="I15" i="8"/>
  <c r="I13" i="8"/>
  <c r="I12" i="8"/>
  <c r="I11" i="8"/>
  <c r="I10" i="8"/>
  <c r="G7" i="8"/>
  <c r="G17" i="8" s="1"/>
  <c r="F7" i="8"/>
  <c r="F4" i="8" s="1"/>
  <c r="F16" i="8" s="1"/>
  <c r="F15" i="8" s="1"/>
  <c r="E7" i="8"/>
  <c r="G4" i="8" l="1"/>
  <c r="G16" i="8" s="1"/>
  <c r="G15" i="8" s="1"/>
  <c r="H7" i="8"/>
  <c r="G24" i="8" s="1"/>
  <c r="G11" i="8" s="1"/>
  <c r="E4" i="8"/>
  <c r="I9" i="8"/>
  <c r="E30" i="8"/>
  <c r="E31" i="8" s="1"/>
  <c r="E24" i="8" l="1"/>
  <c r="E25" i="8" s="1"/>
  <c r="F24" i="8"/>
  <c r="F11" i="8" s="1"/>
  <c r="G10" i="8"/>
  <c r="G25" i="8"/>
  <c r="G26" i="8" s="1"/>
  <c r="E13" i="8"/>
  <c r="F10" i="8"/>
  <c r="F13" i="8"/>
  <c r="G13" i="8"/>
  <c r="F25" i="8"/>
  <c r="F26" i="8" s="1"/>
  <c r="G12" i="8"/>
  <c r="E12" i="8"/>
  <c r="E26" i="8"/>
  <c r="E11" i="8"/>
  <c r="E16" i="8"/>
  <c r="E15" i="8" s="1"/>
  <c r="H15" i="8" s="1"/>
  <c r="E10" i="8"/>
  <c r="G9" i="8" l="1"/>
  <c r="G3" i="8" s="1"/>
  <c r="F12" i="8"/>
  <c r="F9" i="8" s="1"/>
  <c r="F3" i="8" s="1"/>
  <c r="E9" i="8"/>
  <c r="E3" i="8" s="1"/>
  <c r="H25" i="8"/>
  <c r="H26" i="8" s="1"/>
  <c r="H3" i="8" l="1"/>
  <c r="H9" i="8"/>
</calcChain>
</file>

<file path=xl/sharedStrings.xml><?xml version="1.0" encoding="utf-8"?>
<sst xmlns="http://schemas.openxmlformats.org/spreadsheetml/2006/main" count="131" uniqueCount="122">
  <si>
    <t>% верифицирани средства по ОПНОИР спрямо стойността на договора (вкл. след анексиране)</t>
  </si>
  <si>
    <t>Неизразховвана сума от договора по ОПНОИР</t>
  </si>
  <si>
    <t>Резултати от проекта по ОП НОИР</t>
  </si>
  <si>
    <t>Основна част</t>
  </si>
  <si>
    <t>Коригиране на сумата</t>
  </si>
  <si>
    <t>Верифицирани средства по проекта по ОПНОИР</t>
  </si>
  <si>
    <t>СУМА ОБЩО</t>
  </si>
  <si>
    <t>Научни публикации (отчитане на Q), бр.</t>
  </si>
  <si>
    <t>Защита на ИС, бр.</t>
  </si>
  <si>
    <t>Приходи от стопанска дейност и получени суми по ефективно сътрудничество, лв.</t>
  </si>
  <si>
    <t>Човекомесеци назначен научен и иновационен персонал, бр.</t>
  </si>
  <si>
    <t>Принос към развитие на по-слабо развите региони по новия проект</t>
  </si>
  <si>
    <t>Верифицирани средства за меки мерки по ОПНОИР</t>
  </si>
  <si>
    <t>ЦВП</t>
  </si>
  <si>
    <t>ЦК</t>
  </si>
  <si>
    <t>Teaming</t>
  </si>
  <si>
    <t>Общо</t>
  </si>
  <si>
    <t>Т</t>
  </si>
  <si>
    <t>% от общата сума по ОП НОИР</t>
  </si>
  <si>
    <t>общо разпределено за ПНИИДИТ</t>
  </si>
  <si>
    <t>етап 1 на ПНИИДИТ</t>
  </si>
  <si>
    <r>
      <rPr>
        <sz val="10"/>
        <color rgb="FFFF0000"/>
        <rFont val="Calibri"/>
        <family val="2"/>
        <charset val="204"/>
        <scheme val="minor"/>
      </rPr>
      <t xml:space="preserve">25% </t>
    </r>
    <r>
      <rPr>
        <sz val="10"/>
        <color theme="1"/>
        <rFont val="Calibri"/>
        <family val="2"/>
        <charset val="204"/>
        <scheme val="minor"/>
      </rPr>
      <t>от верифицираните средства</t>
    </r>
  </si>
  <si>
    <r>
      <t xml:space="preserve">Средства за партньори от регионите (удвоена основна част - </t>
    </r>
    <r>
      <rPr>
        <sz val="10"/>
        <color rgb="FFFF0000"/>
        <rFont val="Calibri"/>
        <family val="2"/>
        <charset val="204"/>
        <scheme val="minor"/>
      </rPr>
      <t>25%</t>
    </r>
    <r>
      <rPr>
        <sz val="10"/>
        <color theme="1"/>
        <rFont val="Calibri"/>
        <family val="2"/>
        <charset val="204"/>
        <scheme val="minor"/>
      </rPr>
      <t xml:space="preserve"> от средствата за тях по ОПНОИР)</t>
    </r>
  </si>
  <si>
    <r>
      <t xml:space="preserve">Средства в полза на бизнес/общини/ ползватели от регионите (до </t>
    </r>
    <r>
      <rPr>
        <sz val="10"/>
        <color rgb="FFFF0000"/>
        <rFont val="Calibri"/>
        <family val="2"/>
        <charset val="204"/>
        <scheme val="minor"/>
      </rPr>
      <t xml:space="preserve">50% </t>
    </r>
    <r>
      <rPr>
        <sz val="10"/>
        <color theme="1"/>
        <rFont val="Calibri"/>
        <family val="2"/>
        <charset val="204"/>
        <scheme val="minor"/>
      </rPr>
      <t>от основата)</t>
    </r>
  </si>
  <si>
    <t>Оценка за максималния разход</t>
  </si>
  <si>
    <t>Обща сума по ПНИИДИТ, лв.</t>
  </si>
  <si>
    <t>Първи етап</t>
  </si>
  <si>
    <t>Втори етап</t>
  </si>
  <si>
    <t>евро</t>
  </si>
  <si>
    <t>Коефициенти за резултати</t>
  </si>
  <si>
    <t>Номер на проекта</t>
  </si>
  <si>
    <t>Коефициент</t>
  </si>
  <si>
    <t>(i) Научни публикации</t>
  </si>
  <si>
    <t>(iii) Приходи</t>
  </si>
  <si>
    <t>(iv)  Научен и иновационен персонал</t>
  </si>
  <si>
    <t xml:space="preserve">Брой публикации в Q1 </t>
  </si>
  <si>
    <t>Брой публикации в Q2</t>
  </si>
  <si>
    <t>Брой публикации в Q3</t>
  </si>
  <si>
    <t>Брой публикации в Q4</t>
  </si>
  <si>
    <t>Коефициент на тежест според типа на центъра</t>
  </si>
  <si>
    <t>Брой на публикациите в квартила</t>
  </si>
  <si>
    <t>БГ полезни модели</t>
  </si>
  <si>
    <t>БГ заявки за полезни модели</t>
  </si>
  <si>
    <t>Брой</t>
  </si>
  <si>
    <t>Брой на договорите с предприятия от по-слабо развити региони</t>
  </si>
  <si>
    <t>Приходи от лицензионни споразумения и други споразумения за технологичен трансфер за по-слабо развити региони</t>
  </si>
  <si>
    <t>Приходи от извършване на научни изследвания или предоставяне на научноизследователски услуги на предприятия от по-слабо развити региони</t>
  </si>
  <si>
    <t>Сума на приходите (лв.)</t>
  </si>
  <si>
    <t>Брой човеко-месеци (ЕПРВ)</t>
  </si>
  <si>
    <t>Финансиране  от национални изследователски или иновационни проекти и програми</t>
  </si>
  <si>
    <t>Обща стойност на Параметъра за резултат</t>
  </si>
  <si>
    <t>Финансиране от изследователски или иновационни проекти и програми, финансирани от ЕС или други международни организации или други източници от чужбина</t>
  </si>
  <si>
    <t>ОБЩО (точки) - публикации</t>
  </si>
  <si>
    <t>Общо (точки)</t>
  </si>
  <si>
    <t>Изследователски персонал  (R1 или R2) в еквивалент на пълно работно време за целия период на трудовия договор по проекта</t>
  </si>
  <si>
    <t>Отчетен период (календарна година)</t>
  </si>
  <si>
    <t>Календарна година 2024</t>
  </si>
  <si>
    <t>Календарна година 2025</t>
  </si>
  <si>
    <t>Календарна година 2026</t>
  </si>
  <si>
    <t>Календарна година 2027</t>
  </si>
  <si>
    <t>Календарна година 2028</t>
  </si>
  <si>
    <t>Календарна година 2029</t>
  </si>
  <si>
    <t>Етапни цели за стойността на Параметъра за резултат - съгласно проектното предложение</t>
  </si>
  <si>
    <t>При подаване на проектното предложение</t>
  </si>
  <si>
    <t>Етапна цел</t>
  </si>
  <si>
    <t>Точки за годината</t>
  </si>
  <si>
    <r>
      <rPr>
        <b/>
        <sz val="12"/>
        <color theme="1"/>
        <rFont val="Calibri"/>
        <family val="2"/>
        <charset val="204"/>
        <scheme val="minor"/>
      </rPr>
      <t>При отчитане на постигнатите резултати</t>
    </r>
    <r>
      <rPr>
        <sz val="12"/>
        <color theme="1"/>
        <rFont val="Calibri"/>
        <family val="2"/>
        <charset val="204"/>
        <scheme val="minor"/>
      </rPr>
      <t xml:space="preserve"> (таблицата се подава </t>
    </r>
    <r>
      <rPr>
        <b/>
        <sz val="12"/>
        <color theme="1"/>
        <rFont val="Calibri"/>
        <family val="2"/>
        <charset val="204"/>
        <scheme val="minor"/>
      </rPr>
      <t>до 31 януари</t>
    </r>
    <r>
      <rPr>
        <sz val="12"/>
        <color theme="1"/>
        <rFont val="Calibri"/>
        <family val="2"/>
        <charset val="204"/>
        <scheme val="minor"/>
      </rPr>
      <t xml:space="preserve"> след отчетния период) </t>
    </r>
  </si>
  <si>
    <t>ОБЩО (точки) - приходи</t>
  </si>
  <si>
    <t>ОБЩО (точки) - назначен персонал</t>
  </si>
  <si>
    <t>Новоназначен изследователски персонал (R3 или R4) за първите 3 месеца от трудовия договор в еквивалент на пълно работно време</t>
  </si>
  <si>
    <t>Иновационен персонал в еквивалент на пълно работно време за първите три месеца на трудовия договор</t>
  </si>
  <si>
    <t>Брой на договорите с предприятия в региони в преход</t>
  </si>
  <si>
    <t>Приходи от лицензионни споразумения и други споразумения за технологичен трансфер за в региони в преход</t>
  </si>
  <si>
    <t xml:space="preserve">Резултати, заложени в т. 4.5 на Програмата за развитие и устойчивост </t>
  </si>
  <si>
    <t>2024-2026</t>
  </si>
  <si>
    <t>2027-2029</t>
  </si>
  <si>
    <t>Индикатор 2.3</t>
  </si>
  <si>
    <t>Индикатор 2.4</t>
  </si>
  <si>
    <t>2024-2029</t>
  </si>
  <si>
    <t xml:space="preserve">Числата в червено от колона D трябва да са равни или по-големи от числата в червено в колона H </t>
  </si>
  <si>
    <t>Индикатор 2.5</t>
  </si>
  <si>
    <t>Индикатор 2.6</t>
  </si>
  <si>
    <t>Индикатор 2.7</t>
  </si>
  <si>
    <t>Индикатор 2.8</t>
  </si>
  <si>
    <t>Индикатор 2.9</t>
  </si>
  <si>
    <t>Индикатор 2.10</t>
  </si>
  <si>
    <t>Общо публикации</t>
  </si>
  <si>
    <t>(ii) Защита на интелектуална собственост и сътрудничество</t>
  </si>
  <si>
    <t>Индикатор 2.11</t>
  </si>
  <si>
    <t>Индикатор 2.12</t>
  </si>
  <si>
    <t>Общо 2.11 и 2.12</t>
  </si>
  <si>
    <t>Брой на договорите с предприятия - общо</t>
  </si>
  <si>
    <t>Индикатор 3.2</t>
  </si>
  <si>
    <t>Индикатор 3.3</t>
  </si>
  <si>
    <t>Индикатор 3.4</t>
  </si>
  <si>
    <t>Приходи (вкл. разходи, покрити от бизнеса) от ефективно сътрудничество с предприятия от по-слабо развити региони</t>
  </si>
  <si>
    <t>Приходи (вкл. разходи, покрити от бизнеса) от ефективно сътрудничество с предприятия от региони в преход</t>
  </si>
  <si>
    <t>Приходи от извършване на научни изследвания или предоставяне на научноизследователски услуги на предприятия от региони в преход</t>
  </si>
  <si>
    <t>Индикатор 3.7</t>
  </si>
  <si>
    <t>Индикатор 3.6</t>
  </si>
  <si>
    <t>Приходи от лицензионни споразумения и други споразумения за технологичен трансфер - общо</t>
  </si>
  <si>
    <t>Приходи (вкл. разходи, покрити от бизнеса) от ефективно сътрудничество с предприятия - общо</t>
  </si>
  <si>
    <t>Приходи от извършване на научни изследвания или предоставяне на научноизследователски услуги на предприятия - общо</t>
  </si>
  <si>
    <t>1. Въвеждат се числа само в оранжевите полета! В колони  I-J на работен лист Резултати се въвеждат резултатите, заложени в т. 4.5 на Програмата за развитие и устойчивост. Съответно в колона H автоматично се зареждат стойности в червено, които задават минималните стойности, които трябва да бъдат заложени в съответните полета на колона D при попълване на таблицата за изчисляване на Параметъра за резултат.</t>
  </si>
  <si>
    <t>Крайна цел на Параметъра за резултат към 31.12.2029</t>
  </si>
  <si>
    <t>Моля, попълнете само оранжевите полета. Наличните числа са примерни.</t>
  </si>
  <si>
    <r>
      <t xml:space="preserve">ОБЩО (точки) - защита на ПИС и </t>
    </r>
    <r>
      <rPr>
        <b/>
        <sz val="12"/>
        <rFont val="Calibri"/>
        <family val="2"/>
        <charset val="204"/>
        <scheme val="minor"/>
      </rPr>
      <t>сътрудничество</t>
    </r>
  </si>
  <si>
    <t>Моля, попълнете само оранжевите полета.
Наличните числа са примерни</t>
  </si>
  <si>
    <r>
      <rPr>
        <b/>
        <sz val="12"/>
        <color theme="1"/>
        <rFont val="Calibri"/>
        <family val="2"/>
        <charset val="204"/>
        <scheme val="minor"/>
      </rPr>
      <t xml:space="preserve">2. Научни публикации </t>
    </r>
    <r>
      <rPr>
        <sz val="12"/>
        <color theme="1"/>
        <rFont val="Calibri"/>
        <family val="2"/>
        <charset val="204"/>
        <scheme val="minor"/>
      </rPr>
      <t xml:space="preserve">- представя се списък на отчетените публикации с посочване на база данни или линк, където може да се извърши проверка. </t>
    </r>
    <r>
      <rPr>
        <sz val="12"/>
        <rFont val="Calibri"/>
        <family val="2"/>
        <charset val="204"/>
        <scheme val="minor"/>
      </rPr>
      <t>Включват се само публикации, в които поне един от авторите е с афилиация към съответния Център и е отбелязано, че изследванията изцяло или частично са финансирани от проекта и ЕФРР чрез ПНИИДИТ.</t>
    </r>
  </si>
  <si>
    <t>Предишни години</t>
  </si>
  <si>
    <t>Отчетна година</t>
  </si>
  <si>
    <t>БГ заявки за патенти и заявки за нови сортове/хибриди растения</t>
  </si>
  <si>
    <t>Международни / ЕС заявки за патенти и заявки за нови сортове/хибриди растения</t>
  </si>
  <si>
    <t xml:space="preserve">БГ патенти и сертификати за нови сортове/хибриди растения </t>
  </si>
  <si>
    <t xml:space="preserve">Международни / ЕС патенти и сертификати за нови сортове/хибриди растения </t>
  </si>
  <si>
    <r>
      <rPr>
        <b/>
        <sz val="12"/>
        <color theme="1"/>
        <rFont val="Calibri"/>
        <family val="2"/>
        <charset val="204"/>
        <scheme val="minor"/>
      </rPr>
      <t xml:space="preserve">1. Отчетна година </t>
    </r>
    <r>
      <rPr>
        <sz val="12"/>
        <color theme="1"/>
        <rFont val="Calibri"/>
        <family val="2"/>
        <charset val="204"/>
        <scheme val="minor"/>
      </rPr>
      <t>- попълва се съответната календарна година.</t>
    </r>
  </si>
  <si>
    <r>
      <rPr>
        <b/>
        <sz val="12"/>
        <rFont val="Calibri"/>
        <family val="2"/>
        <charset val="204"/>
        <scheme val="minor"/>
      </rPr>
      <t xml:space="preserve">3. Защита на интелектуалната собственост и сътрудничество </t>
    </r>
    <r>
      <rPr>
        <sz val="12"/>
        <rFont val="Calibri"/>
        <family val="2"/>
        <charset val="204"/>
        <scheme val="minor"/>
      </rPr>
      <t>- Представя се списък на отчетените патенти,  сертификати за нови сортове/хибриди растения,  заявки за патенти, заявки за нови сортове/хибриди растения,  полезни модели, заявки за полезни модели, в които Центърът или ЮЛНЦ, създадено във връзка с Центъра, е заявител или съзаявител. Представя се списък на  отчетените договори с предприятия, в които като страна участва Центърът или ЮНЛЦ, създадено във връзка с Центъра. За всеки договор се посочва в кой пакет отчетни документи е включен, или договорът се представя, ако не е отчетен до момента пред МЗ.</t>
    </r>
  </si>
  <si>
    <r>
      <rPr>
        <b/>
        <sz val="12"/>
        <color theme="1"/>
        <rFont val="Calibri"/>
        <family val="2"/>
        <charset val="204"/>
        <scheme val="minor"/>
      </rPr>
      <t xml:space="preserve">4. Приходи </t>
    </r>
    <r>
      <rPr>
        <sz val="12"/>
        <color theme="1"/>
        <rFont val="Calibri"/>
        <family val="2"/>
        <charset val="204"/>
        <scheme val="minor"/>
      </rPr>
      <t xml:space="preserve">- </t>
    </r>
    <r>
      <rPr>
        <sz val="12"/>
        <rFont val="Calibri"/>
        <family val="2"/>
        <charset val="204"/>
        <scheme val="minor"/>
      </rPr>
      <t xml:space="preserve">Представят се списък на получените приходи и разпечатка от счетоводната система на Центъра (в случай на отделна правосубектност) или разпечатка от счетоводната система на съответния бенефициент, </t>
    </r>
    <r>
      <rPr>
        <sz val="12"/>
        <color theme="1"/>
        <rFont val="Calibri"/>
        <family val="2"/>
        <charset val="204"/>
        <scheme val="minor"/>
      </rPr>
      <t xml:space="preserve">който е сключил договора с предприятието или проекта за финансиране, която доказва сумата на получените приходи във връзка с дейността на Центъра. </t>
    </r>
    <r>
      <rPr>
        <sz val="12"/>
        <rFont val="Calibri"/>
        <family val="2"/>
        <charset val="204"/>
        <scheme val="minor"/>
      </rPr>
      <t xml:space="preserve">В графите с привлеченото финансиране  от национални, европейски или международни изследователски или иновационни проекти и програми или друго международно финансиране се включват само сумите, получени в Центъра или в ЮЛНЦ, създадено във връзка с Центъра. </t>
    </r>
  </si>
  <si>
    <r>
      <rPr>
        <b/>
        <sz val="12"/>
        <color theme="1"/>
        <rFont val="Calibri"/>
        <family val="2"/>
        <charset val="204"/>
        <scheme val="minor"/>
      </rPr>
      <t xml:space="preserve">5. Научен и иновационен персонал </t>
    </r>
    <r>
      <rPr>
        <sz val="12"/>
        <color theme="1"/>
        <rFont val="Calibri"/>
        <family val="2"/>
        <charset val="204"/>
        <scheme val="minor"/>
      </rPr>
      <t>- Представя се списък на наетия персонал през отчетната календарна година и се посочва броят на отработените човекомесеци в ЕПРВ, ако възнагражденията на съответните лица не са отчетени до момента пред МЗ. За едно физическо лице, което е назначено като изследовател R3 или R4 или е част от иновационния персонал, може да се отчетат най-много 3 човеко-месеца в ЕПРВ за целия период на финансиране по процедурата.</t>
    </r>
  </si>
  <si>
    <t>Име на ЦК/СНИРД</t>
  </si>
  <si>
    <t>2. Кандидатът попълва таблицата за изчисляване на Параметъра за резултат като въвежда индикативни стойности на очакваните резултати за целия период на проекта. Като отчетен период се въвежда 2024-2029 г. Числата в червено от колона D трябва да са равни или по-големи от числата в червено в колона H. След като изчисли общата индикативна стойност на Параметъра за резултат (поле C13 на работен лист Обща информация) кандидатът задава в поле C14 целева стойност, която трябва да бъде постигната към 31.12.2029 г. и ще бъде записан в административния договор. Целевата стойност:
- не може да бъде по-висока от стойността в поле C13;  
- умножена по 1000,  следва да бъде равна или по-висока от планираните преки разходи за персонал в бюджетен ред 1 на бюджета, въведен в ИСУН.</t>
  </si>
  <si>
    <t>3. Кандидатът разпределя целевата стойност на Параметъра за резултат на 6 части за всяка календарна година в периода 2024-2029, с което задава етапни цели, които трябва да бъдат постигнати към 31 декември на съответната календарна година. Етапната цел за 2029 г. трябва да бъде равна на целевата стойност на Параметъра за резултат, зададена в поле C14. Броят на точките на Параметъра за резултат, зададен за една календарна година, трябва да бъде от 10 до 20 % от целевата стойност на Параметъра за резултат към 31.12.2029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</si>
</sst>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 _л_в_."/>
    <numFmt numFmtId="167" formatCode="0.0%"/>
  </numFmts>
  <fonts count="19" x14ac:knownFonts="1">
    <font>
      <sz val="11"/>
      <color theme="1"/>
      <name val="Calibri"/>
      <family val="2"/>
      <charset val="204"/>
      <scheme val="minor"/>
    </font>
    <font>
      <b/>
      <sz val="10"/>
      <color rgb="FFFF0000"/>
      <name val="Calibri"/>
      <family val="2"/>
      <charset val="204"/>
      <scheme val="minor"/>
    </font>
    <font>
      <sz val="10"/>
      <color theme="1"/>
      <name val="Calibri"/>
      <family val="2"/>
      <charset val="204"/>
      <scheme val="minor"/>
    </font>
    <font>
      <b/>
      <sz val="10"/>
      <color rgb="FF0070C0"/>
      <name val="Calibri"/>
      <family val="2"/>
      <charset val="204"/>
      <scheme val="minor"/>
    </font>
    <font>
      <b/>
      <sz val="10"/>
      <color theme="1"/>
      <name val="Calibri"/>
      <family val="2"/>
      <charset val="204"/>
      <scheme val="minor"/>
    </font>
    <font>
      <sz val="10"/>
      <color rgb="FF0070C0"/>
      <name val="Calibri"/>
      <family val="2"/>
      <charset val="204"/>
      <scheme val="minor"/>
    </font>
    <font>
      <sz val="10"/>
      <color rgb="FFFF0000"/>
      <name val="Calibri"/>
      <family val="2"/>
      <charset val="204"/>
      <scheme val="minor"/>
    </font>
    <font>
      <i/>
      <sz val="10"/>
      <color theme="1"/>
      <name val="Calibri"/>
      <family val="2"/>
      <charset val="204"/>
      <scheme val="minor"/>
    </font>
    <font>
      <sz val="10"/>
      <name val="Calibri"/>
      <family val="2"/>
      <charset val="204"/>
      <scheme val="minor"/>
    </font>
    <font>
      <i/>
      <sz val="10"/>
      <color rgb="FFFF0000"/>
      <name val="Calibri"/>
      <family val="2"/>
      <charset val="204"/>
      <scheme val="minor"/>
    </font>
    <font>
      <b/>
      <sz val="12"/>
      <color theme="1"/>
      <name val="Calibri"/>
      <family val="2"/>
      <charset val="204"/>
      <scheme val="minor"/>
    </font>
    <font>
      <sz val="8"/>
      <name val="Calibri"/>
      <family val="2"/>
      <charset val="204"/>
      <scheme val="minor"/>
    </font>
    <font>
      <b/>
      <sz val="12"/>
      <color rgb="FF002060"/>
      <name val="Calibri"/>
      <family val="2"/>
      <charset val="204"/>
      <scheme val="minor"/>
    </font>
    <font>
      <sz val="12"/>
      <color theme="1"/>
      <name val="Calibri"/>
      <family val="2"/>
      <charset val="204"/>
      <scheme val="minor"/>
    </font>
    <font>
      <b/>
      <sz val="12"/>
      <name val="Calibri"/>
      <family val="2"/>
      <charset val="204"/>
      <scheme val="minor"/>
    </font>
    <font>
      <i/>
      <sz val="12"/>
      <color rgb="FFFF0000"/>
      <name val="Calibri"/>
      <family val="2"/>
      <charset val="204"/>
      <scheme val="minor"/>
    </font>
    <font>
      <sz val="12"/>
      <name val="Calibri"/>
      <family val="2"/>
      <charset val="204"/>
      <scheme val="minor"/>
    </font>
    <font>
      <b/>
      <i/>
      <sz val="12"/>
      <name val="Calibri"/>
      <family val="2"/>
      <charset val="204"/>
      <scheme val="minor"/>
    </font>
    <font>
      <sz val="12"/>
      <color rgb="FFFF0000"/>
      <name val="Calibri"/>
      <family val="2"/>
      <charset val="204"/>
      <scheme val="minor"/>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9" tint="0.79998168889431442"/>
        <bgColor indexed="64"/>
      </patternFill>
    </fill>
  </fills>
  <borders count="6">
    <border>
      <left/>
      <right/>
      <top/>
      <bottom/>
      <diagonal/>
    </border>
    <border>
      <left/>
      <right/>
      <top style="thin">
        <color auto="1"/>
      </top>
      <bottom style="double">
        <color auto="1"/>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double">
        <color auto="1"/>
      </top>
      <bottom/>
      <diagonal/>
    </border>
  </borders>
  <cellStyleXfs count="1">
    <xf numFmtId="0" fontId="0" fillId="0" borderId="0"/>
  </cellStyleXfs>
  <cellXfs count="100">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3" fontId="2" fillId="0" borderId="0" xfId="0" applyNumberFormat="1" applyFont="1"/>
    <xf numFmtId="3" fontId="3" fillId="0" borderId="0" xfId="0" applyNumberFormat="1" applyFont="1"/>
    <xf numFmtId="0" fontId="8" fillId="0" borderId="0" xfId="0" applyFont="1"/>
    <xf numFmtId="0" fontId="6" fillId="0" borderId="0" xfId="0" applyFont="1"/>
    <xf numFmtId="3" fontId="2" fillId="2" borderId="0" xfId="0" applyNumberFormat="1" applyFont="1" applyFill="1"/>
    <xf numFmtId="3" fontId="3" fillId="2" borderId="0" xfId="0" applyNumberFormat="1" applyFont="1" applyFill="1"/>
    <xf numFmtId="3" fontId="4" fillId="0" borderId="0" xfId="0" applyNumberFormat="1" applyFont="1"/>
    <xf numFmtId="3" fontId="7" fillId="0" borderId="0" xfId="0" applyNumberFormat="1" applyFont="1"/>
    <xf numFmtId="3" fontId="6" fillId="0" borderId="0" xfId="0" applyNumberFormat="1" applyFont="1"/>
    <xf numFmtId="165" fontId="2" fillId="0" borderId="0" xfId="0" applyNumberFormat="1" applyFont="1"/>
    <xf numFmtId="164" fontId="5" fillId="2" borderId="0" xfId="0" applyNumberFormat="1" applyFont="1" applyFill="1"/>
    <xf numFmtId="4" fontId="6" fillId="0" borderId="0" xfId="0" applyNumberFormat="1" applyFont="1"/>
    <xf numFmtId="3" fontId="8" fillId="0" borderId="0" xfId="0" applyNumberFormat="1" applyFont="1"/>
    <xf numFmtId="3" fontId="1" fillId="0" borderId="0" xfId="0" applyNumberFormat="1" applyFont="1"/>
    <xf numFmtId="3" fontId="9" fillId="0" borderId="0" xfId="0" applyNumberFormat="1" applyFont="1"/>
    <xf numFmtId="0" fontId="10" fillId="0" borderId="0" xfId="0" applyFont="1"/>
    <xf numFmtId="0" fontId="10" fillId="0" borderId="0" xfId="0" applyFont="1" applyAlignment="1">
      <alignment wrapText="1"/>
    </xf>
    <xf numFmtId="3" fontId="10" fillId="3" borderId="1" xfId="0" applyNumberFormat="1" applyFont="1" applyFill="1" applyBorder="1"/>
    <xf numFmtId="0" fontId="13" fillId="0" borderId="0" xfId="0" applyFont="1"/>
    <xf numFmtId="0" fontId="10" fillId="0" borderId="0" xfId="0" applyFont="1" applyAlignment="1">
      <alignment horizontal="center"/>
    </xf>
    <xf numFmtId="3" fontId="10" fillId="0" borderId="1" xfId="0" applyNumberFormat="1" applyFont="1" applyBorder="1" applyAlignment="1">
      <alignment horizontal="center"/>
    </xf>
    <xf numFmtId="3" fontId="10" fillId="0" borderId="0" xfId="0" applyNumberFormat="1" applyFont="1" applyAlignment="1">
      <alignment horizontal="left" wrapText="1"/>
    </xf>
    <xf numFmtId="3" fontId="10" fillId="0" borderId="0" xfId="0" applyNumberFormat="1" applyFont="1" applyAlignment="1">
      <alignment horizontal="center"/>
    </xf>
    <xf numFmtId="0" fontId="13" fillId="0" borderId="0" xfId="0" applyFont="1" applyAlignment="1">
      <alignment wrapText="1"/>
    </xf>
    <xf numFmtId="0" fontId="10" fillId="0" borderId="0" xfId="0" applyFont="1" applyAlignment="1">
      <alignment horizontal="left"/>
    </xf>
    <xf numFmtId="0" fontId="12" fillId="0" borderId="0" xfId="0" applyFont="1" applyAlignment="1">
      <alignment horizontal="center" wrapText="1"/>
    </xf>
    <xf numFmtId="3" fontId="13" fillId="0" borderId="0" xfId="0" applyNumberFormat="1" applyFont="1" applyAlignment="1">
      <alignment horizontal="center"/>
    </xf>
    <xf numFmtId="0" fontId="12" fillId="0" borderId="0" xfId="0" applyFont="1"/>
    <xf numFmtId="4" fontId="12" fillId="0" borderId="0" xfId="0" applyNumberFormat="1" applyFont="1"/>
    <xf numFmtId="3" fontId="13" fillId="0" borderId="0" xfId="0" applyNumberFormat="1" applyFont="1"/>
    <xf numFmtId="3" fontId="10" fillId="0" borderId="0" xfId="0" applyNumberFormat="1" applyFont="1"/>
    <xf numFmtId="3" fontId="15" fillId="0" borderId="0" xfId="0" applyNumberFormat="1" applyFont="1"/>
    <xf numFmtId="0" fontId="13" fillId="0" borderId="0" xfId="0" applyFont="1" applyAlignment="1"/>
    <xf numFmtId="3" fontId="13" fillId="2" borderId="0" xfId="0" applyNumberFormat="1" applyFont="1" applyFill="1"/>
    <xf numFmtId="3" fontId="10" fillId="5" borderId="1" xfId="0" applyNumberFormat="1" applyFont="1" applyFill="1" applyBorder="1" applyAlignment="1">
      <alignment horizontal="left" wrapText="1"/>
    </xf>
    <xf numFmtId="0" fontId="13" fillId="5" borderId="1" xfId="0" applyFont="1" applyFill="1" applyBorder="1"/>
    <xf numFmtId="3" fontId="10" fillId="5" borderId="1" xfId="0" applyNumberFormat="1" applyFont="1" applyFill="1" applyBorder="1" applyAlignment="1">
      <alignment horizontal="center"/>
    </xf>
    <xf numFmtId="166" fontId="13" fillId="0" borderId="0" xfId="0" applyNumberFormat="1" applyFont="1"/>
    <xf numFmtId="3" fontId="13" fillId="0" borderId="0" xfId="0" applyNumberFormat="1" applyFont="1" applyAlignment="1">
      <alignment horizontal="left" vertical="center" wrapText="1"/>
    </xf>
    <xf numFmtId="0" fontId="12" fillId="0" borderId="0" xfId="0" applyFont="1" applyAlignment="1">
      <alignment vertical="center" wrapText="1"/>
    </xf>
    <xf numFmtId="3" fontId="10" fillId="5" borderId="1" xfId="0" applyNumberFormat="1" applyFont="1" applyFill="1" applyBorder="1" applyAlignment="1">
      <alignment horizontal="left" vertical="center" wrapText="1"/>
    </xf>
    <xf numFmtId="0" fontId="10" fillId="0" borderId="0" xfId="0" applyFont="1" applyAlignment="1">
      <alignment horizontal="left" vertical="center"/>
    </xf>
    <xf numFmtId="3" fontId="16" fillId="0" borderId="0" xfId="0" applyNumberFormat="1" applyFont="1" applyAlignment="1">
      <alignment horizontal="left" vertical="center" wrapText="1"/>
    </xf>
    <xf numFmtId="3" fontId="13" fillId="4" borderId="3" xfId="0" applyNumberFormat="1" applyFont="1" applyFill="1" applyBorder="1" applyProtection="1">
      <protection locked="0"/>
    </xf>
    <xf numFmtId="0" fontId="13" fillId="4" borderId="2" xfId="0" applyFont="1" applyFill="1" applyBorder="1" applyProtection="1">
      <protection locked="0"/>
    </xf>
    <xf numFmtId="3" fontId="13" fillId="0" borderId="3" xfId="0" applyNumberFormat="1" applyFont="1" applyFill="1" applyBorder="1" applyProtection="1"/>
    <xf numFmtId="0" fontId="13" fillId="0" borderId="0" xfId="0" applyFont="1" applyAlignment="1">
      <alignment vertical="center"/>
    </xf>
    <xf numFmtId="3" fontId="10" fillId="0" borderId="0" xfId="0" applyNumberFormat="1" applyFont="1" applyAlignment="1">
      <alignment horizontal="center" vertical="center" wrapText="1"/>
    </xf>
    <xf numFmtId="167" fontId="13" fillId="0" borderId="0" xfId="0" applyNumberFormat="1" applyFont="1" applyAlignment="1">
      <alignment horizontal="center"/>
    </xf>
    <xf numFmtId="10" fontId="13" fillId="0" borderId="0" xfId="0" applyNumberFormat="1" applyFont="1" applyAlignment="1">
      <alignment horizontal="center"/>
    </xf>
    <xf numFmtId="3" fontId="16" fillId="0" borderId="0" xfId="0" applyNumberFormat="1" applyFont="1" applyFill="1" applyAlignment="1">
      <alignment horizontal="left" vertical="center" wrapText="1"/>
    </xf>
    <xf numFmtId="0" fontId="10" fillId="0" borderId="0" xfId="0" applyFont="1" applyAlignment="1">
      <alignment vertical="center"/>
    </xf>
    <xf numFmtId="3" fontId="10" fillId="0" borderId="0" xfId="0" applyNumberFormat="1" applyFont="1" applyAlignment="1">
      <alignment horizontal="center" vertical="center"/>
    </xf>
    <xf numFmtId="0" fontId="14" fillId="0" borderId="0" xfId="0" applyFont="1" applyFill="1" applyAlignment="1">
      <alignment vertical="center" wrapText="1"/>
    </xf>
    <xf numFmtId="0" fontId="14" fillId="3" borderId="1" xfId="0" applyFont="1" applyFill="1" applyBorder="1" applyAlignment="1">
      <alignment vertical="center" wrapText="1"/>
    </xf>
    <xf numFmtId="3" fontId="14" fillId="3" borderId="1" xfId="0" applyNumberFormat="1" applyFont="1" applyFill="1" applyBorder="1" applyAlignment="1">
      <alignment vertical="center"/>
    </xf>
    <xf numFmtId="0" fontId="14" fillId="3" borderId="3" xfId="0" applyFont="1" applyFill="1" applyBorder="1" applyAlignment="1">
      <alignment vertical="center" wrapText="1"/>
    </xf>
    <xf numFmtId="0" fontId="13" fillId="0" borderId="3" xfId="0" applyFont="1" applyBorder="1" applyAlignment="1">
      <alignment vertical="center"/>
    </xf>
    <xf numFmtId="0" fontId="13" fillId="4" borderId="0" xfId="0" applyFont="1" applyFill="1" applyAlignment="1">
      <alignment horizontal="left" vertical="center"/>
    </xf>
    <xf numFmtId="0" fontId="13" fillId="0" borderId="0" xfId="0" applyFont="1" applyAlignment="1">
      <alignment horizontal="left" vertical="center" wrapText="1"/>
    </xf>
    <xf numFmtId="1" fontId="14" fillId="3" borderId="3" xfId="0" applyNumberFormat="1" applyFont="1" applyFill="1" applyBorder="1" applyAlignment="1">
      <alignment horizontal="center" vertical="center" wrapText="1"/>
    </xf>
    <xf numFmtId="3" fontId="16" fillId="4" borderId="3" xfId="0" applyNumberFormat="1" applyFont="1" applyFill="1" applyBorder="1" applyAlignment="1" applyProtection="1">
      <alignment vertical="center" wrapText="1"/>
      <protection locked="0"/>
    </xf>
    <xf numFmtId="0" fontId="10" fillId="4" borderId="0" xfId="0" applyFont="1" applyFill="1" applyAlignment="1">
      <alignment horizontal="left" vertical="center"/>
    </xf>
    <xf numFmtId="0" fontId="10" fillId="0" borderId="4" xfId="0" applyFont="1" applyBorder="1" applyAlignment="1">
      <alignment horizontal="left"/>
    </xf>
    <xf numFmtId="0" fontId="13" fillId="0" borderId="0" xfId="0" applyFont="1" applyAlignment="1">
      <alignment vertical="center" wrapText="1"/>
    </xf>
    <xf numFmtId="0" fontId="13" fillId="0" borderId="0" xfId="0" applyFont="1" applyAlignment="1">
      <alignment horizontal="center" vertical="center"/>
    </xf>
    <xf numFmtId="0" fontId="18" fillId="0" borderId="0" xfId="0" applyFont="1" applyAlignment="1">
      <alignment horizontal="center" vertical="center"/>
    </xf>
    <xf numFmtId="3" fontId="18" fillId="0" borderId="4" xfId="0" applyNumberFormat="1" applyFont="1" applyFill="1" applyBorder="1" applyAlignment="1">
      <alignment horizontal="right" vertical="center"/>
    </xf>
    <xf numFmtId="0" fontId="18" fillId="0" borderId="0" xfId="0" applyFont="1"/>
    <xf numFmtId="3" fontId="18" fillId="4" borderId="3" xfId="0" applyNumberFormat="1" applyFont="1" applyFill="1" applyBorder="1" applyProtection="1">
      <protection locked="0"/>
    </xf>
    <xf numFmtId="3" fontId="18" fillId="0" borderId="0" xfId="0" applyNumberFormat="1" applyFont="1" applyAlignment="1">
      <alignment horizontal="right" vertical="center"/>
    </xf>
    <xf numFmtId="3" fontId="18" fillId="0" borderId="0" xfId="0" applyNumberFormat="1" applyFont="1" applyAlignment="1">
      <alignment horizontal="center" vertical="center"/>
    </xf>
    <xf numFmtId="0" fontId="18" fillId="0" borderId="0" xfId="0" applyFont="1" applyAlignment="1">
      <alignment horizontal="center"/>
    </xf>
    <xf numFmtId="3" fontId="18" fillId="0" borderId="0" xfId="0" applyNumberFormat="1" applyFont="1" applyAlignment="1">
      <alignment horizontal="right"/>
    </xf>
    <xf numFmtId="3" fontId="16" fillId="4" borderId="3" xfId="0" applyNumberFormat="1" applyFont="1" applyFill="1" applyBorder="1" applyProtection="1">
      <protection locked="0"/>
    </xf>
    <xf numFmtId="3" fontId="18" fillId="0" borderId="0" xfId="0" applyNumberFormat="1" applyFont="1" applyAlignment="1">
      <alignment horizontal="center"/>
    </xf>
    <xf numFmtId="164" fontId="16" fillId="0" borderId="0" xfId="0" applyNumberFormat="1" applyFont="1" applyAlignment="1">
      <alignment horizontal="center"/>
    </xf>
    <xf numFmtId="0" fontId="13" fillId="0" borderId="0" xfId="0" applyFont="1" applyFill="1" applyAlignment="1">
      <alignment horizontal="left" vertical="center" wrapText="1"/>
    </xf>
    <xf numFmtId="0" fontId="15" fillId="0" borderId="0" xfId="0" applyFont="1" applyAlignment="1">
      <alignment horizontal="left" vertical="top" wrapText="1"/>
    </xf>
    <xf numFmtId="3" fontId="10" fillId="0" borderId="0" xfId="0" applyNumberFormat="1" applyFont="1" applyFill="1" applyAlignment="1">
      <alignment horizontal="center" vertical="center" wrapText="1"/>
    </xf>
    <xf numFmtId="0" fontId="14" fillId="0" borderId="0" xfId="0" applyFont="1"/>
    <xf numFmtId="3" fontId="13" fillId="0" borderId="0" xfId="0" applyNumberFormat="1" applyFont="1" applyFill="1" applyAlignment="1">
      <alignment horizontal="center"/>
    </xf>
    <xf numFmtId="0" fontId="16" fillId="0" borderId="0" xfId="0" applyFont="1" applyFill="1" applyAlignment="1">
      <alignment horizontal="left" vertical="center" wrapText="1"/>
    </xf>
    <xf numFmtId="3" fontId="13" fillId="0" borderId="3" xfId="0" applyNumberFormat="1" applyFont="1" applyFill="1" applyBorder="1" applyAlignment="1" applyProtection="1">
      <alignment vertical="center"/>
    </xf>
    <xf numFmtId="3" fontId="17" fillId="4" borderId="4" xfId="0" applyNumberFormat="1" applyFont="1" applyFill="1" applyBorder="1" applyAlignment="1" applyProtection="1">
      <alignment horizontal="center" vertical="center"/>
      <protection locked="0"/>
    </xf>
    <xf numFmtId="3" fontId="13" fillId="4" borderId="0" xfId="0" applyNumberFormat="1" applyFont="1" applyFill="1" applyAlignment="1" applyProtection="1">
      <alignment horizontal="center" vertical="center"/>
      <protection locked="0"/>
    </xf>
    <xf numFmtId="0" fontId="10" fillId="0" borderId="5" xfId="0" applyFont="1" applyBorder="1" applyAlignment="1">
      <alignment horizontal="left" vertical="center"/>
    </xf>
    <xf numFmtId="0" fontId="13" fillId="0" borderId="0" xfId="0" applyFont="1" applyAlignment="1">
      <alignment wrapText="1"/>
    </xf>
    <xf numFmtId="0" fontId="0" fillId="0" borderId="0" xfId="0" applyAlignment="1"/>
    <xf numFmtId="0" fontId="18" fillId="0" borderId="0" xfId="0" applyFont="1" applyAlignment="1">
      <alignment horizontal="center" vertical="center" wrapText="1"/>
    </xf>
    <xf numFmtId="0" fontId="14" fillId="3" borderId="1" xfId="0" applyFont="1" applyFill="1" applyBorder="1" applyAlignment="1">
      <alignment horizontal="left" vertical="center" wrapText="1"/>
    </xf>
    <xf numFmtId="0" fontId="10" fillId="0" borderId="4" xfId="0" applyFont="1" applyBorder="1" applyAlignment="1">
      <alignment horizontal="left"/>
    </xf>
    <xf numFmtId="3" fontId="10" fillId="5" borderId="0" xfId="0" applyNumberFormat="1" applyFont="1" applyFill="1" applyBorder="1" applyAlignment="1">
      <alignment horizontal="center" vertical="center" wrapText="1"/>
    </xf>
    <xf numFmtId="0" fontId="13" fillId="0" borderId="0" xfId="0" applyFont="1" applyAlignment="1">
      <alignment horizontal="left" wrapText="1"/>
    </xf>
    <xf numFmtId="0" fontId="0" fillId="0" borderId="0" xfId="0" applyAlignment="1">
      <alignment horizontal="left"/>
    </xf>
  </cellXfs>
  <cellStyles count="1">
    <cellStyle name="Нормален"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13854</xdr:colOff>
      <xdr:row>0</xdr:row>
      <xdr:rowOff>20782</xdr:rowOff>
    </xdr:from>
    <xdr:to>
      <xdr:col>0</xdr:col>
      <xdr:colOff>1704109</xdr:colOff>
      <xdr:row>2</xdr:row>
      <xdr:rowOff>34636</xdr:rowOff>
    </xdr:to>
    <xdr:pic>
      <xdr:nvPicPr>
        <xdr:cNvPr id="2" name="Picture 1">
          <a:extLst>
            <a:ext uri="{FF2B5EF4-FFF2-40B4-BE49-F238E27FC236}">
              <a16:creationId xmlns:a16="http://schemas.microsoft.com/office/drawing/2014/main" id="{60F9FA8A-4F53-40AF-AD32-2144FCF7CD2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4" y="20782"/>
          <a:ext cx="1690255" cy="415636"/>
        </a:xfrm>
        <a:prstGeom prst="rect">
          <a:avLst/>
        </a:prstGeom>
        <a:noFill/>
        <a:ln>
          <a:noFill/>
        </a:ln>
      </xdr:spPr>
    </xdr:pic>
    <xdr:clientData/>
  </xdr:twoCellAnchor>
  <xdr:twoCellAnchor editAs="oneCell">
    <xdr:from>
      <xdr:col>1</xdr:col>
      <xdr:colOff>865909</xdr:colOff>
      <xdr:row>0</xdr:row>
      <xdr:rowOff>0</xdr:rowOff>
    </xdr:from>
    <xdr:to>
      <xdr:col>3</xdr:col>
      <xdr:colOff>779318</xdr:colOff>
      <xdr:row>2</xdr:row>
      <xdr:rowOff>110836</xdr:rowOff>
    </xdr:to>
    <xdr:pic>
      <xdr:nvPicPr>
        <xdr:cNvPr id="4" name="Picture 3">
          <a:extLst>
            <a:ext uri="{FF2B5EF4-FFF2-40B4-BE49-F238E27FC236}">
              <a16:creationId xmlns:a16="http://schemas.microsoft.com/office/drawing/2014/main" id="{104C86C9-304F-49AF-8A24-92FE89092B7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32564" y="0"/>
          <a:ext cx="1905000" cy="512618"/>
        </a:xfrm>
        <a:prstGeom prst="rect">
          <a:avLst/>
        </a:prstGeom>
        <a:noFill/>
        <a:ln>
          <a:noFill/>
        </a:ln>
      </xdr:spPr>
    </xdr:pic>
    <xdr:clientData/>
  </xdr:twoCellAnchor>
  <xdr:twoCellAnchor>
    <xdr:from>
      <xdr:col>0</xdr:col>
      <xdr:colOff>1918855</xdr:colOff>
      <xdr:row>0</xdr:row>
      <xdr:rowOff>13855</xdr:rowOff>
    </xdr:from>
    <xdr:to>
      <xdr:col>1</xdr:col>
      <xdr:colOff>600075</xdr:colOff>
      <xdr:row>2</xdr:row>
      <xdr:rowOff>76893</xdr:rowOff>
    </xdr:to>
    <xdr:sp macro="" textlink="">
      <xdr:nvSpPr>
        <xdr:cNvPr id="5" name="Text Box 2">
          <a:extLst>
            <a:ext uri="{FF2B5EF4-FFF2-40B4-BE49-F238E27FC236}">
              <a16:creationId xmlns:a16="http://schemas.microsoft.com/office/drawing/2014/main" id="{03D53371-B487-4BB5-80F3-B06B0D1D29E9}"/>
            </a:ext>
          </a:extLst>
        </xdr:cNvPr>
        <xdr:cNvSpPr txBox="1">
          <a:spLocks noChangeArrowheads="1"/>
        </xdr:cNvSpPr>
      </xdr:nvSpPr>
      <xdr:spPr bwMode="auto">
        <a:xfrm>
          <a:off x="1918855" y="13855"/>
          <a:ext cx="2047875" cy="46482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r>
            <a:rPr lang="bg-BG" sz="1100">
              <a:effectLst/>
              <a:latin typeface="Times New Roman" panose="02020603050405020304" pitchFamily="18" charset="0"/>
              <a:ea typeface="Times New Roman" panose="02020603050405020304" pitchFamily="18" charset="0"/>
            </a:rPr>
            <a:t>Изпълнителна агенция</a:t>
          </a:r>
        </a:p>
        <a:p>
          <a:pPr algn="ctr"/>
          <a:r>
            <a:rPr lang="bg-BG" sz="1100">
              <a:effectLst/>
              <a:latin typeface="Times New Roman" panose="02020603050405020304" pitchFamily="18" charset="0"/>
              <a:ea typeface="Times New Roman" panose="02020603050405020304" pitchFamily="18" charset="0"/>
            </a:rPr>
            <a:t>„Програма за образование“</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U910"/>
  <sheetViews>
    <sheetView zoomScaleNormal="100" workbookViewId="0">
      <pane ySplit="6" topLeftCell="A16" activePane="bottomLeft" state="frozen"/>
      <selection pane="bottomLeft" activeCell="N16" sqref="N16"/>
    </sheetView>
  </sheetViews>
  <sheetFormatPr defaultColWidth="9.1796875" defaultRowHeight="15.5" x14ac:dyDescent="0.35"/>
  <cols>
    <col min="1" max="1" width="49.1796875" style="37" customWidth="1"/>
    <col min="2" max="2" width="14.7265625" style="34" customWidth="1"/>
    <col min="3" max="3" width="14.26953125" style="34" customWidth="1"/>
    <col min="4" max="4" width="12.81640625" style="34" customWidth="1"/>
    <col min="5" max="5" width="15.1796875" style="35" customWidth="1"/>
    <col min="6" max="6" width="16.1796875" style="34" customWidth="1"/>
    <col min="7" max="7" width="12.7265625" style="38" customWidth="1"/>
    <col min="8" max="10" width="7.54296875" style="38" customWidth="1"/>
    <col min="11" max="11" width="10.7265625" style="34" customWidth="1"/>
    <col min="12" max="12" width="11.26953125" style="34" customWidth="1"/>
    <col min="13" max="13" width="14.26953125" style="34" customWidth="1"/>
    <col min="14" max="14" width="12.453125" style="34" customWidth="1"/>
    <col min="15" max="15" width="9.54296875" style="34" customWidth="1"/>
    <col min="16" max="21" width="8.1796875" style="23" customWidth="1"/>
    <col min="22" max="16384" width="9.1796875" style="23"/>
  </cols>
  <sheetData>
    <row r="1" spans="1:14" x14ac:dyDescent="0.35">
      <c r="G1" s="34"/>
      <c r="H1" s="34"/>
      <c r="I1" s="34"/>
      <c r="J1" s="34"/>
    </row>
    <row r="2" spans="1:14" x14ac:dyDescent="0.35">
      <c r="G2" s="34"/>
      <c r="H2" s="34"/>
      <c r="I2" s="34"/>
      <c r="J2" s="34"/>
    </row>
    <row r="3" spans="1:14" x14ac:dyDescent="0.35">
      <c r="G3" s="34"/>
      <c r="H3" s="34"/>
      <c r="I3" s="34"/>
      <c r="J3" s="36"/>
    </row>
    <row r="4" spans="1:14" ht="21.75" customHeight="1" x14ac:dyDescent="0.35">
      <c r="A4" s="56" t="s">
        <v>119</v>
      </c>
      <c r="B4" s="90"/>
      <c r="C4" s="90"/>
      <c r="D4" s="90"/>
      <c r="G4" s="34"/>
      <c r="H4" s="34"/>
      <c r="I4" s="34"/>
      <c r="J4" s="36"/>
    </row>
    <row r="5" spans="1:14" ht="21.75" customHeight="1" x14ac:dyDescent="0.35">
      <c r="A5" s="56" t="s">
        <v>30</v>
      </c>
      <c r="B5" s="90"/>
      <c r="C5" s="90"/>
      <c r="D5" s="90"/>
      <c r="G5" s="36"/>
      <c r="H5" s="36"/>
      <c r="I5" s="36"/>
      <c r="J5" s="36"/>
    </row>
    <row r="6" spans="1:14" ht="31" x14ac:dyDescent="0.35">
      <c r="A6" s="83" t="s">
        <v>107</v>
      </c>
      <c r="B6" s="84" t="s">
        <v>109</v>
      </c>
      <c r="C6" s="52" t="s">
        <v>110</v>
      </c>
      <c r="D6" s="57" t="s">
        <v>16</v>
      </c>
      <c r="G6" s="34"/>
      <c r="H6" s="34"/>
      <c r="I6" s="34"/>
      <c r="J6" s="34"/>
    </row>
    <row r="7" spans="1:14" ht="21.75" customHeight="1" x14ac:dyDescent="0.35">
      <c r="A7" s="58" t="s">
        <v>55</v>
      </c>
      <c r="B7" s="89"/>
      <c r="C7" s="89"/>
      <c r="D7" s="89"/>
      <c r="G7" s="34"/>
      <c r="H7" s="34"/>
      <c r="I7" s="34"/>
      <c r="J7" s="34"/>
    </row>
    <row r="8" spans="1:14" x14ac:dyDescent="0.35">
      <c r="A8" s="37" t="str">
        <f>Резултати!A4</f>
        <v>(i) Научни публикации</v>
      </c>
      <c r="B8" s="34">
        <f>Резултати!C12</f>
        <v>0</v>
      </c>
      <c r="C8" s="34">
        <f>Резултати!D12</f>
        <v>4178</v>
      </c>
      <c r="D8" s="34">
        <f>B8+C8</f>
        <v>4178</v>
      </c>
      <c r="G8" s="34"/>
      <c r="H8" s="34"/>
      <c r="I8" s="34"/>
      <c r="J8" s="34"/>
      <c r="K8" s="36"/>
      <c r="L8" s="36"/>
      <c r="M8" s="36"/>
      <c r="N8" s="36"/>
    </row>
    <row r="9" spans="1:14" ht="31" x14ac:dyDescent="0.35">
      <c r="A9" s="28" t="str">
        <f>Резултати!A15</f>
        <v>(ii) Защита на интелектуална собственост и сътрудничество</v>
      </c>
      <c r="B9" s="34">
        <f>Резултати!C27</f>
        <v>0</v>
      </c>
      <c r="C9" s="34">
        <f>Резултати!D27</f>
        <v>37.5</v>
      </c>
      <c r="D9" s="34">
        <f t="shared" ref="D9:D11" si="0">B9+C9</f>
        <v>37.5</v>
      </c>
      <c r="G9" s="34"/>
      <c r="H9" s="34"/>
      <c r="I9" s="34"/>
      <c r="J9" s="34"/>
      <c r="K9" s="36"/>
      <c r="L9" s="36"/>
      <c r="M9" s="36"/>
      <c r="N9" s="36"/>
    </row>
    <row r="10" spans="1:14" ht="20.25" customHeight="1" x14ac:dyDescent="0.35">
      <c r="A10" s="28" t="str">
        <f>Резултати!A29</f>
        <v>(iii) Приходи</v>
      </c>
      <c r="B10" s="34">
        <f>Резултати!C43</f>
        <v>0</v>
      </c>
      <c r="C10" s="34">
        <f>Резултати!D43</f>
        <v>2439.3000000000002</v>
      </c>
      <c r="D10" s="34">
        <f t="shared" si="0"/>
        <v>2439.3000000000002</v>
      </c>
      <c r="G10" s="34"/>
      <c r="H10" s="34"/>
      <c r="I10" s="34"/>
      <c r="J10" s="34"/>
      <c r="K10" s="36"/>
      <c r="L10" s="36"/>
      <c r="M10" s="36"/>
      <c r="N10" s="36"/>
    </row>
    <row r="11" spans="1:14" ht="20.25" customHeight="1" x14ac:dyDescent="0.35">
      <c r="A11" s="28" t="str">
        <f>Резултати!A45</f>
        <v>(iv)  Научен и иновационен персонал</v>
      </c>
      <c r="B11" s="34">
        <f>Резултати!C50</f>
        <v>0</v>
      </c>
      <c r="C11" s="34">
        <f>Резултати!D50</f>
        <v>259.7</v>
      </c>
      <c r="D11" s="34">
        <f t="shared" si="0"/>
        <v>259.7</v>
      </c>
      <c r="G11" s="34"/>
      <c r="H11" s="34"/>
      <c r="I11" s="34"/>
      <c r="J11" s="34"/>
      <c r="K11" s="36"/>
      <c r="L11" s="36"/>
      <c r="M11" s="36"/>
      <c r="N11" s="36"/>
    </row>
    <row r="12" spans="1:14" ht="22.5" customHeight="1" x14ac:dyDescent="0.35">
      <c r="G12" s="34"/>
      <c r="H12" s="34"/>
      <c r="I12" s="34"/>
      <c r="J12" s="34"/>
    </row>
    <row r="13" spans="1:14" ht="24" customHeight="1" thickBot="1" x14ac:dyDescent="0.4">
      <c r="A13" s="59" t="s">
        <v>50</v>
      </c>
      <c r="B13" s="60">
        <f>SUM(B8:B11)</f>
        <v>0</v>
      </c>
      <c r="C13" s="60">
        <f>SUM(C8:C11)</f>
        <v>6914.5</v>
      </c>
      <c r="D13" s="60">
        <f>B13+C13</f>
        <v>6914.5</v>
      </c>
      <c r="G13" s="34"/>
      <c r="H13" s="34"/>
      <c r="I13" s="34"/>
      <c r="J13" s="34"/>
    </row>
    <row r="14" spans="1:14" s="37" customFormat="1" ht="23.25" customHeight="1" thickTop="1" x14ac:dyDescent="0.35">
      <c r="A14" s="91" t="s">
        <v>104</v>
      </c>
      <c r="B14" s="91"/>
      <c r="C14" s="66">
        <v>6915</v>
      </c>
    </row>
    <row r="15" spans="1:14" x14ac:dyDescent="0.35">
      <c r="A15" s="35"/>
      <c r="B15" s="35"/>
      <c r="C15" s="35"/>
      <c r="D15" s="35"/>
      <c r="G15" s="34"/>
      <c r="H15" s="34"/>
      <c r="I15" s="34"/>
      <c r="J15" s="34"/>
    </row>
    <row r="16" spans="1:14" ht="36" customHeight="1" x14ac:dyDescent="0.35">
      <c r="A16" s="61" t="s">
        <v>62</v>
      </c>
      <c r="B16" s="65" t="s">
        <v>65</v>
      </c>
      <c r="C16" s="65" t="s">
        <v>64</v>
      </c>
      <c r="E16" s="34"/>
      <c r="G16" s="34"/>
      <c r="H16" s="34"/>
      <c r="I16" s="34"/>
      <c r="J16" s="34"/>
    </row>
    <row r="17" spans="1:21" ht="18.75" customHeight="1" x14ac:dyDescent="0.35">
      <c r="A17" s="62" t="s">
        <v>56</v>
      </c>
      <c r="B17" s="66">
        <v>691</v>
      </c>
      <c r="C17" s="88">
        <f>B17</f>
        <v>691</v>
      </c>
      <c r="E17" s="34"/>
      <c r="G17" s="34"/>
      <c r="H17" s="34"/>
      <c r="I17" s="34"/>
      <c r="J17" s="34"/>
    </row>
    <row r="18" spans="1:21" s="34" customFormat="1" ht="18" customHeight="1" x14ac:dyDescent="0.35">
      <c r="A18" s="62" t="s">
        <v>57</v>
      </c>
      <c r="B18" s="66">
        <v>692</v>
      </c>
      <c r="C18" s="88">
        <f>C17+B18</f>
        <v>1383</v>
      </c>
      <c r="P18" s="23"/>
      <c r="Q18" s="23"/>
      <c r="R18" s="23"/>
      <c r="S18" s="23"/>
      <c r="T18" s="23"/>
      <c r="U18" s="23"/>
    </row>
    <row r="19" spans="1:21" s="34" customFormat="1" ht="20.25" customHeight="1" x14ac:dyDescent="0.35">
      <c r="A19" s="62" t="s">
        <v>58</v>
      </c>
      <c r="B19" s="66">
        <v>1383</v>
      </c>
      <c r="C19" s="88">
        <f t="shared" ref="C19:C22" si="1">C18+B19</f>
        <v>2766</v>
      </c>
      <c r="P19" s="23"/>
      <c r="Q19" s="23"/>
      <c r="R19" s="23"/>
      <c r="S19" s="23"/>
      <c r="T19" s="23"/>
      <c r="U19" s="23"/>
    </row>
    <row r="20" spans="1:21" s="34" customFormat="1" ht="18" customHeight="1" x14ac:dyDescent="0.35">
      <c r="A20" s="62" t="s">
        <v>59</v>
      </c>
      <c r="B20" s="66">
        <v>1383</v>
      </c>
      <c r="C20" s="88">
        <f t="shared" si="1"/>
        <v>4149</v>
      </c>
      <c r="P20" s="23"/>
      <c r="Q20" s="23"/>
      <c r="R20" s="23"/>
      <c r="S20" s="23"/>
      <c r="T20" s="23"/>
      <c r="U20" s="23"/>
    </row>
    <row r="21" spans="1:21" s="34" customFormat="1" ht="17.25" customHeight="1" x14ac:dyDescent="0.35">
      <c r="A21" s="62" t="s">
        <v>60</v>
      </c>
      <c r="B21" s="66">
        <v>1383</v>
      </c>
      <c r="C21" s="88">
        <f t="shared" si="1"/>
        <v>5532</v>
      </c>
      <c r="P21" s="23"/>
      <c r="Q21" s="23"/>
      <c r="R21" s="23"/>
      <c r="S21" s="23"/>
      <c r="T21" s="23"/>
      <c r="U21" s="23"/>
    </row>
    <row r="22" spans="1:21" s="34" customFormat="1" ht="17.25" customHeight="1" x14ac:dyDescent="0.35">
      <c r="A22" s="62" t="s">
        <v>61</v>
      </c>
      <c r="B22" s="66">
        <v>1383</v>
      </c>
      <c r="C22" s="88">
        <f t="shared" si="1"/>
        <v>6915</v>
      </c>
      <c r="P22" s="23"/>
      <c r="Q22" s="23"/>
      <c r="R22" s="23"/>
      <c r="S22" s="23"/>
      <c r="T22" s="23"/>
      <c r="U22" s="23"/>
    </row>
    <row r="23" spans="1:21" x14ac:dyDescent="0.35">
      <c r="E23" s="34"/>
      <c r="G23" s="34"/>
      <c r="H23" s="34"/>
      <c r="I23" s="34"/>
      <c r="J23" s="34"/>
    </row>
    <row r="24" spans="1:21" s="34" customFormat="1" ht="30.75" customHeight="1" x14ac:dyDescent="0.35">
      <c r="A24" s="92"/>
      <c r="B24" s="93"/>
      <c r="C24" s="93"/>
      <c r="D24" s="93"/>
      <c r="E24" s="93"/>
      <c r="P24" s="23"/>
      <c r="Q24" s="23"/>
      <c r="R24" s="23"/>
      <c r="S24" s="23"/>
      <c r="T24" s="23"/>
      <c r="U24" s="23"/>
    </row>
    <row r="25" spans="1:21" x14ac:dyDescent="0.35">
      <c r="G25" s="34"/>
      <c r="H25" s="34"/>
      <c r="I25" s="34"/>
      <c r="J25" s="34"/>
    </row>
    <row r="26" spans="1:21" x14ac:dyDescent="0.35">
      <c r="G26" s="34"/>
      <c r="H26" s="34"/>
      <c r="I26" s="34"/>
      <c r="J26" s="34"/>
    </row>
    <row r="27" spans="1:21" x14ac:dyDescent="0.35">
      <c r="G27" s="34"/>
      <c r="H27" s="34"/>
      <c r="I27" s="34"/>
      <c r="J27" s="34"/>
    </row>
    <row r="28" spans="1:21" x14ac:dyDescent="0.35">
      <c r="G28" s="34"/>
      <c r="H28" s="34"/>
      <c r="I28" s="34"/>
      <c r="J28" s="34"/>
    </row>
    <row r="29" spans="1:21" x14ac:dyDescent="0.35">
      <c r="G29" s="34"/>
      <c r="H29" s="34"/>
      <c r="I29" s="34"/>
      <c r="J29" s="34"/>
    </row>
    <row r="30" spans="1:21" x14ac:dyDescent="0.35">
      <c r="G30" s="34"/>
      <c r="H30" s="34"/>
      <c r="I30" s="34"/>
      <c r="J30" s="34"/>
    </row>
    <row r="31" spans="1:21" x14ac:dyDescent="0.35">
      <c r="G31" s="34"/>
      <c r="H31" s="34"/>
      <c r="I31" s="34"/>
      <c r="J31" s="34"/>
    </row>
    <row r="32" spans="1:21" x14ac:dyDescent="0.35">
      <c r="G32" s="34"/>
      <c r="H32" s="34"/>
      <c r="I32" s="34"/>
      <c r="J32" s="34"/>
    </row>
    <row r="33" spans="1:21" x14ac:dyDescent="0.35">
      <c r="G33" s="34"/>
      <c r="H33" s="34"/>
      <c r="I33" s="34"/>
      <c r="J33" s="34"/>
    </row>
    <row r="34" spans="1:21" x14ac:dyDescent="0.35">
      <c r="G34" s="34"/>
      <c r="H34" s="34"/>
      <c r="I34" s="34"/>
      <c r="J34" s="34"/>
    </row>
    <row r="35" spans="1:21" x14ac:dyDescent="0.35">
      <c r="G35" s="34"/>
      <c r="H35" s="34"/>
      <c r="I35" s="34"/>
      <c r="J35" s="34"/>
    </row>
    <row r="36" spans="1:21" x14ac:dyDescent="0.35">
      <c r="G36" s="34"/>
      <c r="H36" s="34"/>
      <c r="I36" s="34"/>
      <c r="J36" s="34"/>
    </row>
    <row r="37" spans="1:21" x14ac:dyDescent="0.35">
      <c r="G37" s="34"/>
      <c r="H37" s="34"/>
      <c r="I37" s="34"/>
      <c r="J37" s="34"/>
    </row>
    <row r="38" spans="1:21" s="34" customFormat="1" x14ac:dyDescent="0.35">
      <c r="A38" s="37"/>
      <c r="E38" s="35"/>
      <c r="P38" s="23"/>
      <c r="Q38" s="23"/>
      <c r="R38" s="23"/>
      <c r="S38" s="23"/>
      <c r="T38" s="23"/>
      <c r="U38" s="23"/>
    </row>
    <row r="39" spans="1:21" s="34" customFormat="1" x14ac:dyDescent="0.35">
      <c r="A39" s="37"/>
      <c r="E39" s="35"/>
      <c r="P39" s="23"/>
      <c r="Q39" s="23"/>
      <c r="R39" s="23"/>
      <c r="S39" s="23"/>
      <c r="T39" s="23"/>
      <c r="U39" s="23"/>
    </row>
    <row r="40" spans="1:21" s="34" customFormat="1" x14ac:dyDescent="0.35">
      <c r="A40" s="37"/>
      <c r="E40" s="35"/>
      <c r="P40" s="23"/>
      <c r="Q40" s="23"/>
      <c r="R40" s="23"/>
      <c r="S40" s="23"/>
      <c r="T40" s="23"/>
      <c r="U40" s="23"/>
    </row>
    <row r="41" spans="1:21" s="34" customFormat="1" x14ac:dyDescent="0.35">
      <c r="A41" s="37"/>
      <c r="E41" s="35"/>
      <c r="P41" s="23"/>
      <c r="Q41" s="23"/>
      <c r="R41" s="23"/>
      <c r="S41" s="23"/>
      <c r="T41" s="23"/>
      <c r="U41" s="23"/>
    </row>
    <row r="42" spans="1:21" s="34" customFormat="1" x14ac:dyDescent="0.35">
      <c r="A42" s="37"/>
      <c r="E42" s="35"/>
      <c r="P42" s="23"/>
      <c r="Q42" s="23"/>
      <c r="R42" s="23"/>
      <c r="S42" s="23"/>
      <c r="T42" s="23"/>
      <c r="U42" s="23"/>
    </row>
    <row r="43" spans="1:21" s="34" customFormat="1" x14ac:dyDescent="0.35">
      <c r="A43" s="37"/>
      <c r="E43" s="35"/>
      <c r="P43" s="23"/>
      <c r="Q43" s="23"/>
      <c r="R43" s="23"/>
      <c r="S43" s="23"/>
      <c r="T43" s="23"/>
      <c r="U43" s="23"/>
    </row>
    <row r="44" spans="1:21" s="34" customFormat="1" x14ac:dyDescent="0.35">
      <c r="A44" s="37"/>
      <c r="E44" s="35"/>
      <c r="P44" s="23"/>
      <c r="Q44" s="23"/>
      <c r="R44" s="23"/>
      <c r="S44" s="23"/>
      <c r="T44" s="23"/>
      <c r="U44" s="23"/>
    </row>
    <row r="45" spans="1:21" s="34" customFormat="1" x14ac:dyDescent="0.35">
      <c r="A45" s="37"/>
      <c r="E45" s="35"/>
      <c r="P45" s="23"/>
      <c r="Q45" s="23"/>
      <c r="R45" s="23"/>
      <c r="S45" s="23"/>
      <c r="T45" s="23"/>
      <c r="U45" s="23"/>
    </row>
    <row r="46" spans="1:21" s="34" customFormat="1" x14ac:dyDescent="0.35">
      <c r="A46" s="37"/>
      <c r="E46" s="35"/>
      <c r="P46" s="23"/>
      <c r="Q46" s="23"/>
      <c r="R46" s="23"/>
      <c r="S46" s="23"/>
      <c r="T46" s="23"/>
      <c r="U46" s="23"/>
    </row>
    <row r="47" spans="1:21" s="34" customFormat="1" x14ac:dyDescent="0.35">
      <c r="A47" s="37"/>
      <c r="E47" s="35"/>
      <c r="P47" s="23"/>
      <c r="Q47" s="23"/>
      <c r="R47" s="23"/>
      <c r="S47" s="23"/>
      <c r="T47" s="23"/>
      <c r="U47" s="23"/>
    </row>
    <row r="48" spans="1:21" s="34" customFormat="1" x14ac:dyDescent="0.35">
      <c r="A48" s="37"/>
      <c r="E48" s="35"/>
      <c r="P48" s="23"/>
      <c r="Q48" s="23"/>
      <c r="R48" s="23"/>
      <c r="S48" s="23"/>
      <c r="T48" s="23"/>
      <c r="U48" s="23"/>
    </row>
    <row r="49" spans="1:21" s="34" customFormat="1" x14ac:dyDescent="0.35">
      <c r="A49" s="37"/>
      <c r="E49" s="35"/>
      <c r="P49" s="23"/>
      <c r="Q49" s="23"/>
      <c r="R49" s="23"/>
      <c r="S49" s="23"/>
      <c r="T49" s="23"/>
      <c r="U49" s="23"/>
    </row>
    <row r="50" spans="1:21" s="34" customFormat="1" x14ac:dyDescent="0.35">
      <c r="A50" s="37"/>
      <c r="E50" s="35"/>
      <c r="P50" s="23"/>
      <c r="Q50" s="23"/>
      <c r="R50" s="23"/>
      <c r="S50" s="23"/>
      <c r="T50" s="23"/>
      <c r="U50" s="23"/>
    </row>
    <row r="51" spans="1:21" s="34" customFormat="1" x14ac:dyDescent="0.35">
      <c r="A51" s="37"/>
      <c r="E51" s="35"/>
      <c r="P51" s="23"/>
      <c r="Q51" s="23"/>
      <c r="R51" s="23"/>
      <c r="S51" s="23"/>
      <c r="T51" s="23"/>
      <c r="U51" s="23"/>
    </row>
    <row r="52" spans="1:21" s="34" customFormat="1" x14ac:dyDescent="0.35">
      <c r="A52" s="37"/>
      <c r="E52" s="35"/>
      <c r="P52" s="23"/>
      <c r="Q52" s="23"/>
      <c r="R52" s="23"/>
      <c r="S52" s="23"/>
      <c r="T52" s="23"/>
      <c r="U52" s="23"/>
    </row>
    <row r="53" spans="1:21" s="34" customFormat="1" x14ac:dyDescent="0.35">
      <c r="A53" s="37"/>
      <c r="E53" s="35"/>
      <c r="P53" s="23"/>
      <c r="Q53" s="23"/>
      <c r="R53" s="23"/>
      <c r="S53" s="23"/>
      <c r="T53" s="23"/>
      <c r="U53" s="23"/>
    </row>
    <row r="54" spans="1:21" s="34" customFormat="1" x14ac:dyDescent="0.35">
      <c r="A54" s="37"/>
      <c r="E54" s="35"/>
      <c r="P54" s="23"/>
      <c r="Q54" s="23"/>
      <c r="R54" s="23"/>
      <c r="S54" s="23"/>
      <c r="T54" s="23"/>
      <c r="U54" s="23"/>
    </row>
    <row r="55" spans="1:21" s="34" customFormat="1" x14ac:dyDescent="0.35">
      <c r="A55" s="37"/>
      <c r="E55" s="35"/>
      <c r="P55" s="23"/>
      <c r="Q55" s="23"/>
      <c r="R55" s="23"/>
      <c r="S55" s="23"/>
      <c r="T55" s="23"/>
      <c r="U55" s="23"/>
    </row>
    <row r="56" spans="1:21" s="34" customFormat="1" x14ac:dyDescent="0.35">
      <c r="A56" s="37"/>
      <c r="E56" s="35"/>
      <c r="P56" s="23"/>
      <c r="Q56" s="23"/>
      <c r="R56" s="23"/>
      <c r="S56" s="23"/>
      <c r="T56" s="23"/>
      <c r="U56" s="23"/>
    </row>
    <row r="57" spans="1:21" s="34" customFormat="1" x14ac:dyDescent="0.35">
      <c r="A57" s="37"/>
      <c r="E57" s="35"/>
      <c r="P57" s="23"/>
      <c r="Q57" s="23"/>
      <c r="R57" s="23"/>
      <c r="S57" s="23"/>
      <c r="T57" s="23"/>
      <c r="U57" s="23"/>
    </row>
    <row r="58" spans="1:21" s="34" customFormat="1" x14ac:dyDescent="0.35">
      <c r="A58" s="37"/>
      <c r="E58" s="35"/>
      <c r="P58" s="23"/>
      <c r="Q58" s="23"/>
      <c r="R58" s="23"/>
      <c r="S58" s="23"/>
      <c r="T58" s="23"/>
      <c r="U58" s="23"/>
    </row>
    <row r="59" spans="1:21" s="34" customFormat="1" x14ac:dyDescent="0.35">
      <c r="A59" s="37"/>
      <c r="E59" s="35"/>
      <c r="P59" s="23"/>
      <c r="Q59" s="23"/>
      <c r="R59" s="23"/>
      <c r="S59" s="23"/>
      <c r="T59" s="23"/>
      <c r="U59" s="23"/>
    </row>
    <row r="60" spans="1:21" s="34" customFormat="1" x14ac:dyDescent="0.35">
      <c r="A60" s="37"/>
      <c r="E60" s="35"/>
      <c r="P60" s="23"/>
      <c r="Q60" s="23"/>
      <c r="R60" s="23"/>
      <c r="S60" s="23"/>
      <c r="T60" s="23"/>
      <c r="U60" s="23"/>
    </row>
    <row r="61" spans="1:21" s="34" customFormat="1" x14ac:dyDescent="0.35">
      <c r="A61" s="37"/>
      <c r="E61" s="35"/>
      <c r="P61" s="23"/>
      <c r="Q61" s="23"/>
      <c r="R61" s="23"/>
      <c r="S61" s="23"/>
      <c r="T61" s="23"/>
      <c r="U61" s="23"/>
    </row>
    <row r="62" spans="1:21" s="34" customFormat="1" x14ac:dyDescent="0.35">
      <c r="A62" s="37"/>
      <c r="E62" s="35"/>
      <c r="P62" s="23"/>
      <c r="Q62" s="23"/>
      <c r="R62" s="23"/>
      <c r="S62" s="23"/>
      <c r="T62" s="23"/>
      <c r="U62" s="23"/>
    </row>
    <row r="63" spans="1:21" s="34" customFormat="1" x14ac:dyDescent="0.35">
      <c r="A63" s="37"/>
      <c r="E63" s="35"/>
      <c r="P63" s="23"/>
      <c r="Q63" s="23"/>
      <c r="R63" s="23"/>
      <c r="S63" s="23"/>
      <c r="T63" s="23"/>
      <c r="U63" s="23"/>
    </row>
    <row r="64" spans="1:21" s="34" customFormat="1" x14ac:dyDescent="0.35">
      <c r="A64" s="37"/>
      <c r="E64" s="35"/>
      <c r="P64" s="23"/>
      <c r="Q64" s="23"/>
      <c r="R64" s="23"/>
      <c r="S64" s="23"/>
      <c r="T64" s="23"/>
      <c r="U64" s="23"/>
    </row>
    <row r="65" spans="1:21" s="34" customFormat="1" x14ac:dyDescent="0.35">
      <c r="A65" s="37"/>
      <c r="E65" s="35"/>
      <c r="P65" s="23"/>
      <c r="Q65" s="23"/>
      <c r="R65" s="23"/>
      <c r="S65" s="23"/>
      <c r="T65" s="23"/>
      <c r="U65" s="23"/>
    </row>
    <row r="66" spans="1:21" s="34" customFormat="1" x14ac:dyDescent="0.35">
      <c r="A66" s="37"/>
      <c r="E66" s="35"/>
      <c r="P66" s="23"/>
      <c r="Q66" s="23"/>
      <c r="R66" s="23"/>
      <c r="S66" s="23"/>
      <c r="T66" s="23"/>
      <c r="U66" s="23"/>
    </row>
    <row r="67" spans="1:21" s="34" customFormat="1" x14ac:dyDescent="0.35">
      <c r="A67" s="37"/>
      <c r="E67" s="35"/>
      <c r="P67" s="23"/>
      <c r="Q67" s="23"/>
      <c r="R67" s="23"/>
      <c r="S67" s="23"/>
      <c r="T67" s="23"/>
      <c r="U67" s="23"/>
    </row>
    <row r="68" spans="1:21" s="34" customFormat="1" x14ac:dyDescent="0.35">
      <c r="A68" s="37"/>
      <c r="E68" s="35"/>
      <c r="P68" s="23"/>
      <c r="Q68" s="23"/>
      <c r="R68" s="23"/>
      <c r="S68" s="23"/>
      <c r="T68" s="23"/>
      <c r="U68" s="23"/>
    </row>
    <row r="69" spans="1:21" s="34" customFormat="1" x14ac:dyDescent="0.35">
      <c r="A69" s="37"/>
      <c r="E69" s="35"/>
      <c r="P69" s="23"/>
      <c r="Q69" s="23"/>
      <c r="R69" s="23"/>
      <c r="S69" s="23"/>
      <c r="T69" s="23"/>
      <c r="U69" s="23"/>
    </row>
    <row r="70" spans="1:21" s="34" customFormat="1" x14ac:dyDescent="0.35">
      <c r="A70" s="37"/>
      <c r="E70" s="35"/>
      <c r="P70" s="23"/>
      <c r="Q70" s="23"/>
      <c r="R70" s="23"/>
      <c r="S70" s="23"/>
      <c r="T70" s="23"/>
      <c r="U70" s="23"/>
    </row>
    <row r="71" spans="1:21" s="34" customFormat="1" x14ac:dyDescent="0.35">
      <c r="A71" s="37"/>
      <c r="E71" s="35"/>
      <c r="P71" s="23"/>
      <c r="Q71" s="23"/>
      <c r="R71" s="23"/>
      <c r="S71" s="23"/>
      <c r="T71" s="23"/>
      <c r="U71" s="23"/>
    </row>
    <row r="72" spans="1:21" s="34" customFormat="1" x14ac:dyDescent="0.35">
      <c r="A72" s="37"/>
      <c r="E72" s="35"/>
      <c r="P72" s="23"/>
      <c r="Q72" s="23"/>
      <c r="R72" s="23"/>
      <c r="S72" s="23"/>
      <c r="T72" s="23"/>
      <c r="U72" s="23"/>
    </row>
    <row r="73" spans="1:21" s="34" customFormat="1" x14ac:dyDescent="0.35">
      <c r="A73" s="37"/>
      <c r="E73" s="35"/>
      <c r="P73" s="23"/>
      <c r="Q73" s="23"/>
      <c r="R73" s="23"/>
      <c r="S73" s="23"/>
      <c r="T73" s="23"/>
      <c r="U73" s="23"/>
    </row>
    <row r="74" spans="1:21" s="34" customFormat="1" x14ac:dyDescent="0.35">
      <c r="A74" s="37"/>
      <c r="E74" s="35"/>
      <c r="P74" s="23"/>
      <c r="Q74" s="23"/>
      <c r="R74" s="23"/>
      <c r="S74" s="23"/>
      <c r="T74" s="23"/>
      <c r="U74" s="23"/>
    </row>
    <row r="75" spans="1:21" s="34" customFormat="1" x14ac:dyDescent="0.35">
      <c r="A75" s="37"/>
      <c r="E75" s="35"/>
      <c r="P75" s="23"/>
      <c r="Q75" s="23"/>
      <c r="R75" s="23"/>
      <c r="S75" s="23"/>
      <c r="T75" s="23"/>
      <c r="U75" s="23"/>
    </row>
    <row r="76" spans="1:21" s="34" customFormat="1" x14ac:dyDescent="0.35">
      <c r="A76" s="37"/>
      <c r="E76" s="35"/>
      <c r="P76" s="23"/>
      <c r="Q76" s="23"/>
      <c r="R76" s="23"/>
      <c r="S76" s="23"/>
      <c r="T76" s="23"/>
      <c r="U76" s="23"/>
    </row>
    <row r="77" spans="1:21" s="34" customFormat="1" x14ac:dyDescent="0.35">
      <c r="A77" s="37"/>
      <c r="E77" s="35"/>
      <c r="P77" s="23"/>
      <c r="Q77" s="23"/>
      <c r="R77" s="23"/>
      <c r="S77" s="23"/>
      <c r="T77" s="23"/>
      <c r="U77" s="23"/>
    </row>
    <row r="78" spans="1:21" s="34" customFormat="1" x14ac:dyDescent="0.35">
      <c r="A78" s="37"/>
      <c r="E78" s="35"/>
      <c r="P78" s="23"/>
      <c r="Q78" s="23"/>
      <c r="R78" s="23"/>
      <c r="S78" s="23"/>
      <c r="T78" s="23"/>
      <c r="U78" s="23"/>
    </row>
    <row r="79" spans="1:21" s="34" customFormat="1" x14ac:dyDescent="0.35">
      <c r="A79" s="37"/>
      <c r="E79" s="35"/>
      <c r="P79" s="23"/>
      <c r="Q79" s="23"/>
      <c r="R79" s="23"/>
      <c r="S79" s="23"/>
      <c r="T79" s="23"/>
      <c r="U79" s="23"/>
    </row>
    <row r="80" spans="1:21" s="34" customFormat="1" x14ac:dyDescent="0.35">
      <c r="A80" s="37"/>
      <c r="E80" s="35"/>
      <c r="P80" s="23"/>
      <c r="Q80" s="23"/>
      <c r="R80" s="23"/>
      <c r="S80" s="23"/>
      <c r="T80" s="23"/>
      <c r="U80" s="23"/>
    </row>
    <row r="81" spans="1:21" s="34" customFormat="1" x14ac:dyDescent="0.35">
      <c r="A81" s="37"/>
      <c r="E81" s="35"/>
      <c r="P81" s="23"/>
      <c r="Q81" s="23"/>
      <c r="R81" s="23"/>
      <c r="S81" s="23"/>
      <c r="T81" s="23"/>
      <c r="U81" s="23"/>
    </row>
    <row r="82" spans="1:21" s="34" customFormat="1" x14ac:dyDescent="0.35">
      <c r="A82" s="37"/>
      <c r="E82" s="35"/>
      <c r="P82" s="23"/>
      <c r="Q82" s="23"/>
      <c r="R82" s="23"/>
      <c r="S82" s="23"/>
      <c r="T82" s="23"/>
      <c r="U82" s="23"/>
    </row>
    <row r="83" spans="1:21" s="34" customFormat="1" x14ac:dyDescent="0.35">
      <c r="A83" s="37"/>
      <c r="E83" s="35"/>
      <c r="P83" s="23"/>
      <c r="Q83" s="23"/>
      <c r="R83" s="23"/>
      <c r="S83" s="23"/>
      <c r="T83" s="23"/>
      <c r="U83" s="23"/>
    </row>
    <row r="84" spans="1:21" s="34" customFormat="1" x14ac:dyDescent="0.35">
      <c r="A84" s="37"/>
      <c r="E84" s="35"/>
      <c r="P84" s="23"/>
      <c r="Q84" s="23"/>
      <c r="R84" s="23"/>
      <c r="S84" s="23"/>
      <c r="T84" s="23"/>
      <c r="U84" s="23"/>
    </row>
    <row r="85" spans="1:21" s="34" customFormat="1" x14ac:dyDescent="0.35">
      <c r="A85" s="37"/>
      <c r="E85" s="35"/>
      <c r="P85" s="23"/>
      <c r="Q85" s="23"/>
      <c r="R85" s="23"/>
      <c r="S85" s="23"/>
      <c r="T85" s="23"/>
      <c r="U85" s="23"/>
    </row>
    <row r="86" spans="1:21" s="34" customFormat="1" x14ac:dyDescent="0.35">
      <c r="A86" s="37"/>
      <c r="E86" s="35"/>
      <c r="P86" s="23"/>
      <c r="Q86" s="23"/>
      <c r="R86" s="23"/>
      <c r="S86" s="23"/>
      <c r="T86" s="23"/>
      <c r="U86" s="23"/>
    </row>
    <row r="87" spans="1:21" s="34" customFormat="1" x14ac:dyDescent="0.35">
      <c r="A87" s="37"/>
      <c r="E87" s="35"/>
      <c r="P87" s="23"/>
      <c r="Q87" s="23"/>
      <c r="R87" s="23"/>
      <c r="S87" s="23"/>
      <c r="T87" s="23"/>
      <c r="U87" s="23"/>
    </row>
    <row r="88" spans="1:21" s="34" customFormat="1" x14ac:dyDescent="0.35">
      <c r="A88" s="37"/>
      <c r="E88" s="35"/>
      <c r="P88" s="23"/>
      <c r="Q88" s="23"/>
      <c r="R88" s="23"/>
      <c r="S88" s="23"/>
      <c r="T88" s="23"/>
      <c r="U88" s="23"/>
    </row>
    <row r="89" spans="1:21" s="34" customFormat="1" x14ac:dyDescent="0.35">
      <c r="A89" s="37"/>
      <c r="E89" s="35"/>
      <c r="P89" s="23"/>
      <c r="Q89" s="23"/>
      <c r="R89" s="23"/>
      <c r="S89" s="23"/>
      <c r="T89" s="23"/>
      <c r="U89" s="23"/>
    </row>
    <row r="90" spans="1:21" s="34" customFormat="1" x14ac:dyDescent="0.35">
      <c r="A90" s="37"/>
      <c r="E90" s="35"/>
      <c r="P90" s="23"/>
      <c r="Q90" s="23"/>
      <c r="R90" s="23"/>
      <c r="S90" s="23"/>
      <c r="T90" s="23"/>
      <c r="U90" s="23"/>
    </row>
    <row r="91" spans="1:21" s="34" customFormat="1" x14ac:dyDescent="0.35">
      <c r="A91" s="37"/>
      <c r="E91" s="35"/>
      <c r="P91" s="23"/>
      <c r="Q91" s="23"/>
      <c r="R91" s="23"/>
      <c r="S91" s="23"/>
      <c r="T91" s="23"/>
      <c r="U91" s="23"/>
    </row>
    <row r="92" spans="1:21" s="34" customFormat="1" x14ac:dyDescent="0.35">
      <c r="A92" s="37"/>
      <c r="E92" s="35"/>
      <c r="P92" s="23"/>
      <c r="Q92" s="23"/>
      <c r="R92" s="23"/>
      <c r="S92" s="23"/>
      <c r="T92" s="23"/>
      <c r="U92" s="23"/>
    </row>
    <row r="93" spans="1:21" s="34" customFormat="1" x14ac:dyDescent="0.35">
      <c r="A93" s="37"/>
      <c r="E93" s="35"/>
      <c r="P93" s="23"/>
      <c r="Q93" s="23"/>
      <c r="R93" s="23"/>
      <c r="S93" s="23"/>
      <c r="T93" s="23"/>
      <c r="U93" s="23"/>
    </row>
    <row r="94" spans="1:21" s="34" customFormat="1" x14ac:dyDescent="0.35">
      <c r="A94" s="37"/>
      <c r="E94" s="35"/>
      <c r="P94" s="23"/>
      <c r="Q94" s="23"/>
      <c r="R94" s="23"/>
      <c r="S94" s="23"/>
      <c r="T94" s="23"/>
      <c r="U94" s="23"/>
    </row>
    <row r="95" spans="1:21" s="34" customFormat="1" x14ac:dyDescent="0.35">
      <c r="A95" s="37"/>
      <c r="E95" s="35"/>
      <c r="P95" s="23"/>
      <c r="Q95" s="23"/>
      <c r="R95" s="23"/>
      <c r="S95" s="23"/>
      <c r="T95" s="23"/>
      <c r="U95" s="23"/>
    </row>
    <row r="96" spans="1:21" s="34" customFormat="1" x14ac:dyDescent="0.35">
      <c r="A96" s="37"/>
      <c r="E96" s="35"/>
      <c r="P96" s="23"/>
      <c r="Q96" s="23"/>
      <c r="R96" s="23"/>
      <c r="S96" s="23"/>
      <c r="T96" s="23"/>
      <c r="U96" s="23"/>
    </row>
    <row r="97" spans="1:21" s="34" customFormat="1" x14ac:dyDescent="0.35">
      <c r="A97" s="37"/>
      <c r="E97" s="35"/>
      <c r="P97" s="23"/>
      <c r="Q97" s="23"/>
      <c r="R97" s="23"/>
      <c r="S97" s="23"/>
      <c r="T97" s="23"/>
      <c r="U97" s="23"/>
    </row>
    <row r="98" spans="1:21" s="34" customFormat="1" x14ac:dyDescent="0.35">
      <c r="A98" s="37"/>
      <c r="E98" s="35"/>
      <c r="P98" s="23"/>
      <c r="Q98" s="23"/>
      <c r="R98" s="23"/>
      <c r="S98" s="23"/>
      <c r="T98" s="23"/>
      <c r="U98" s="23"/>
    </row>
    <row r="99" spans="1:21" s="34" customFormat="1" x14ac:dyDescent="0.35">
      <c r="A99" s="37"/>
      <c r="E99" s="35"/>
      <c r="P99" s="23"/>
      <c r="Q99" s="23"/>
      <c r="R99" s="23"/>
      <c r="S99" s="23"/>
      <c r="T99" s="23"/>
      <c r="U99" s="23"/>
    </row>
    <row r="100" spans="1:21" s="34" customFormat="1" x14ac:dyDescent="0.35">
      <c r="A100" s="37"/>
      <c r="E100" s="35"/>
      <c r="P100" s="23"/>
      <c r="Q100" s="23"/>
      <c r="R100" s="23"/>
      <c r="S100" s="23"/>
      <c r="T100" s="23"/>
      <c r="U100" s="23"/>
    </row>
    <row r="101" spans="1:21" s="34" customFormat="1" x14ac:dyDescent="0.35">
      <c r="A101" s="37"/>
      <c r="E101" s="35"/>
      <c r="P101" s="23"/>
      <c r="Q101" s="23"/>
      <c r="R101" s="23"/>
      <c r="S101" s="23"/>
      <c r="T101" s="23"/>
      <c r="U101" s="23"/>
    </row>
    <row r="102" spans="1:21" s="34" customFormat="1" x14ac:dyDescent="0.35">
      <c r="A102" s="37"/>
      <c r="E102" s="35"/>
      <c r="P102" s="23"/>
      <c r="Q102" s="23"/>
      <c r="R102" s="23"/>
      <c r="S102" s="23"/>
      <c r="T102" s="23"/>
      <c r="U102" s="23"/>
    </row>
    <row r="103" spans="1:21" s="34" customFormat="1" x14ac:dyDescent="0.35">
      <c r="A103" s="37"/>
      <c r="E103" s="35"/>
      <c r="P103" s="23"/>
      <c r="Q103" s="23"/>
      <c r="R103" s="23"/>
      <c r="S103" s="23"/>
      <c r="T103" s="23"/>
      <c r="U103" s="23"/>
    </row>
    <row r="104" spans="1:21" s="34" customFormat="1" x14ac:dyDescent="0.35">
      <c r="A104" s="37"/>
      <c r="E104" s="35"/>
      <c r="P104" s="23"/>
      <c r="Q104" s="23"/>
      <c r="R104" s="23"/>
      <c r="S104" s="23"/>
      <c r="T104" s="23"/>
      <c r="U104" s="23"/>
    </row>
    <row r="105" spans="1:21" s="34" customFormat="1" x14ac:dyDescent="0.35">
      <c r="A105" s="37"/>
      <c r="E105" s="35"/>
      <c r="P105" s="23"/>
      <c r="Q105" s="23"/>
      <c r="R105" s="23"/>
      <c r="S105" s="23"/>
      <c r="T105" s="23"/>
      <c r="U105" s="23"/>
    </row>
    <row r="106" spans="1:21" s="34" customFormat="1" x14ac:dyDescent="0.35">
      <c r="A106" s="37"/>
      <c r="E106" s="35"/>
      <c r="P106" s="23"/>
      <c r="Q106" s="23"/>
      <c r="R106" s="23"/>
      <c r="S106" s="23"/>
      <c r="T106" s="23"/>
      <c r="U106" s="23"/>
    </row>
    <row r="107" spans="1:21" s="34" customFormat="1" x14ac:dyDescent="0.35">
      <c r="A107" s="37"/>
      <c r="E107" s="35"/>
      <c r="P107" s="23"/>
      <c r="Q107" s="23"/>
      <c r="R107" s="23"/>
      <c r="S107" s="23"/>
      <c r="T107" s="23"/>
      <c r="U107" s="23"/>
    </row>
    <row r="108" spans="1:21" s="34" customFormat="1" x14ac:dyDescent="0.35">
      <c r="A108" s="37"/>
      <c r="E108" s="35"/>
      <c r="P108" s="23"/>
      <c r="Q108" s="23"/>
      <c r="R108" s="23"/>
      <c r="S108" s="23"/>
      <c r="T108" s="23"/>
      <c r="U108" s="23"/>
    </row>
    <row r="109" spans="1:21" s="34" customFormat="1" x14ac:dyDescent="0.35">
      <c r="A109" s="37"/>
      <c r="E109" s="35"/>
      <c r="P109" s="23"/>
      <c r="Q109" s="23"/>
      <c r="R109" s="23"/>
      <c r="S109" s="23"/>
      <c r="T109" s="23"/>
      <c r="U109" s="23"/>
    </row>
    <row r="110" spans="1:21" s="34" customFormat="1" x14ac:dyDescent="0.35">
      <c r="A110" s="37"/>
      <c r="E110" s="35"/>
      <c r="P110" s="23"/>
      <c r="Q110" s="23"/>
      <c r="R110" s="23"/>
      <c r="S110" s="23"/>
      <c r="T110" s="23"/>
      <c r="U110" s="23"/>
    </row>
    <row r="111" spans="1:21" s="34" customFormat="1" x14ac:dyDescent="0.35">
      <c r="A111" s="37"/>
      <c r="E111" s="35"/>
      <c r="P111" s="23"/>
      <c r="Q111" s="23"/>
      <c r="R111" s="23"/>
      <c r="S111" s="23"/>
      <c r="T111" s="23"/>
      <c r="U111" s="23"/>
    </row>
    <row r="112" spans="1:21" s="34" customFormat="1" x14ac:dyDescent="0.35">
      <c r="A112" s="37"/>
      <c r="E112" s="35"/>
      <c r="P112" s="23"/>
      <c r="Q112" s="23"/>
      <c r="R112" s="23"/>
      <c r="S112" s="23"/>
      <c r="T112" s="23"/>
      <c r="U112" s="23"/>
    </row>
    <row r="113" spans="1:21" s="34" customFormat="1" x14ac:dyDescent="0.35">
      <c r="A113" s="37"/>
      <c r="E113" s="35"/>
      <c r="P113" s="23"/>
      <c r="Q113" s="23"/>
      <c r="R113" s="23"/>
      <c r="S113" s="23"/>
      <c r="T113" s="23"/>
      <c r="U113" s="23"/>
    </row>
    <row r="114" spans="1:21" s="34" customFormat="1" x14ac:dyDescent="0.35">
      <c r="A114" s="37"/>
      <c r="E114" s="35"/>
      <c r="P114" s="23"/>
      <c r="Q114" s="23"/>
      <c r="R114" s="23"/>
      <c r="S114" s="23"/>
      <c r="T114" s="23"/>
      <c r="U114" s="23"/>
    </row>
    <row r="115" spans="1:21" s="34" customFormat="1" x14ac:dyDescent="0.35">
      <c r="A115" s="37"/>
      <c r="E115" s="35"/>
      <c r="P115" s="23"/>
      <c r="Q115" s="23"/>
      <c r="R115" s="23"/>
      <c r="S115" s="23"/>
      <c r="T115" s="23"/>
      <c r="U115" s="23"/>
    </row>
    <row r="116" spans="1:21" s="34" customFormat="1" x14ac:dyDescent="0.35">
      <c r="A116" s="37"/>
      <c r="E116" s="35"/>
      <c r="P116" s="23"/>
      <c r="Q116" s="23"/>
      <c r="R116" s="23"/>
      <c r="S116" s="23"/>
      <c r="T116" s="23"/>
      <c r="U116" s="23"/>
    </row>
    <row r="117" spans="1:21" s="34" customFormat="1" x14ac:dyDescent="0.35">
      <c r="A117" s="37"/>
      <c r="E117" s="35"/>
      <c r="P117" s="23"/>
      <c r="Q117" s="23"/>
      <c r="R117" s="23"/>
      <c r="S117" s="23"/>
      <c r="T117" s="23"/>
      <c r="U117" s="23"/>
    </row>
    <row r="118" spans="1:21" s="34" customFormat="1" x14ac:dyDescent="0.35">
      <c r="A118" s="37"/>
      <c r="E118" s="35"/>
      <c r="P118" s="23"/>
      <c r="Q118" s="23"/>
      <c r="R118" s="23"/>
      <c r="S118" s="23"/>
      <c r="T118" s="23"/>
      <c r="U118" s="23"/>
    </row>
    <row r="119" spans="1:21" s="34" customFormat="1" x14ac:dyDescent="0.35">
      <c r="A119" s="37"/>
      <c r="E119" s="35"/>
      <c r="P119" s="23"/>
      <c r="Q119" s="23"/>
      <c r="R119" s="23"/>
      <c r="S119" s="23"/>
      <c r="T119" s="23"/>
      <c r="U119" s="23"/>
    </row>
    <row r="120" spans="1:21" s="34" customFormat="1" x14ac:dyDescent="0.35">
      <c r="A120" s="37"/>
      <c r="E120" s="35"/>
      <c r="P120" s="23"/>
      <c r="Q120" s="23"/>
      <c r="R120" s="23"/>
      <c r="S120" s="23"/>
      <c r="T120" s="23"/>
      <c r="U120" s="23"/>
    </row>
    <row r="121" spans="1:21" s="34" customFormat="1" x14ac:dyDescent="0.35">
      <c r="A121" s="37"/>
      <c r="E121" s="35"/>
      <c r="P121" s="23"/>
      <c r="Q121" s="23"/>
      <c r="R121" s="23"/>
      <c r="S121" s="23"/>
      <c r="T121" s="23"/>
      <c r="U121" s="23"/>
    </row>
    <row r="122" spans="1:21" s="34" customFormat="1" x14ac:dyDescent="0.35">
      <c r="A122" s="37"/>
      <c r="E122" s="35"/>
      <c r="P122" s="23"/>
      <c r="Q122" s="23"/>
      <c r="R122" s="23"/>
      <c r="S122" s="23"/>
      <c r="T122" s="23"/>
      <c r="U122" s="23"/>
    </row>
    <row r="123" spans="1:21" s="34" customFormat="1" x14ac:dyDescent="0.35">
      <c r="A123" s="37"/>
      <c r="E123" s="35"/>
      <c r="P123" s="23"/>
      <c r="Q123" s="23"/>
      <c r="R123" s="23"/>
      <c r="S123" s="23"/>
      <c r="T123" s="23"/>
      <c r="U123" s="23"/>
    </row>
    <row r="124" spans="1:21" s="34" customFormat="1" x14ac:dyDescent="0.35">
      <c r="A124" s="37"/>
      <c r="E124" s="35"/>
      <c r="P124" s="23"/>
      <c r="Q124" s="23"/>
      <c r="R124" s="23"/>
      <c r="S124" s="23"/>
      <c r="T124" s="23"/>
      <c r="U124" s="23"/>
    </row>
    <row r="125" spans="1:21" s="34" customFormat="1" x14ac:dyDescent="0.35">
      <c r="A125" s="37"/>
      <c r="E125" s="35"/>
      <c r="P125" s="23"/>
      <c r="Q125" s="23"/>
      <c r="R125" s="23"/>
      <c r="S125" s="23"/>
      <c r="T125" s="23"/>
      <c r="U125" s="23"/>
    </row>
    <row r="126" spans="1:21" s="34" customFormat="1" x14ac:dyDescent="0.35">
      <c r="A126" s="37"/>
      <c r="E126" s="35"/>
      <c r="P126" s="23"/>
      <c r="Q126" s="23"/>
      <c r="R126" s="23"/>
      <c r="S126" s="23"/>
      <c r="T126" s="23"/>
      <c r="U126" s="23"/>
    </row>
    <row r="127" spans="1:21" s="34" customFormat="1" x14ac:dyDescent="0.35">
      <c r="A127" s="37"/>
      <c r="E127" s="35"/>
      <c r="P127" s="23"/>
      <c r="Q127" s="23"/>
      <c r="R127" s="23"/>
      <c r="S127" s="23"/>
      <c r="T127" s="23"/>
      <c r="U127" s="23"/>
    </row>
    <row r="128" spans="1:21" s="34" customFormat="1" x14ac:dyDescent="0.35">
      <c r="A128" s="37"/>
      <c r="E128" s="35"/>
      <c r="P128" s="23"/>
      <c r="Q128" s="23"/>
      <c r="R128" s="23"/>
      <c r="S128" s="23"/>
      <c r="T128" s="23"/>
      <c r="U128" s="23"/>
    </row>
    <row r="129" spans="1:21" s="34" customFormat="1" x14ac:dyDescent="0.35">
      <c r="A129" s="37"/>
      <c r="E129" s="35"/>
      <c r="P129" s="23"/>
      <c r="Q129" s="23"/>
      <c r="R129" s="23"/>
      <c r="S129" s="23"/>
      <c r="T129" s="23"/>
      <c r="U129" s="23"/>
    </row>
    <row r="130" spans="1:21" s="34" customFormat="1" x14ac:dyDescent="0.35">
      <c r="A130" s="37"/>
      <c r="E130" s="35"/>
      <c r="P130" s="23"/>
      <c r="Q130" s="23"/>
      <c r="R130" s="23"/>
      <c r="S130" s="23"/>
      <c r="T130" s="23"/>
      <c r="U130" s="23"/>
    </row>
    <row r="131" spans="1:21" s="34" customFormat="1" x14ac:dyDescent="0.35">
      <c r="A131" s="37"/>
      <c r="E131" s="35"/>
      <c r="P131" s="23"/>
      <c r="Q131" s="23"/>
      <c r="R131" s="23"/>
      <c r="S131" s="23"/>
      <c r="T131" s="23"/>
      <c r="U131" s="23"/>
    </row>
    <row r="132" spans="1:21" s="34" customFormat="1" x14ac:dyDescent="0.35">
      <c r="A132" s="37"/>
      <c r="E132" s="35"/>
      <c r="P132" s="23"/>
      <c r="Q132" s="23"/>
      <c r="R132" s="23"/>
      <c r="S132" s="23"/>
      <c r="T132" s="23"/>
      <c r="U132" s="23"/>
    </row>
    <row r="133" spans="1:21" s="34" customFormat="1" x14ac:dyDescent="0.35">
      <c r="A133" s="37"/>
      <c r="E133" s="35"/>
      <c r="P133" s="23"/>
      <c r="Q133" s="23"/>
      <c r="R133" s="23"/>
      <c r="S133" s="23"/>
      <c r="T133" s="23"/>
      <c r="U133" s="23"/>
    </row>
    <row r="134" spans="1:21" s="34" customFormat="1" x14ac:dyDescent="0.35">
      <c r="A134" s="37"/>
      <c r="E134" s="35"/>
      <c r="P134" s="23"/>
      <c r="Q134" s="23"/>
      <c r="R134" s="23"/>
      <c r="S134" s="23"/>
      <c r="T134" s="23"/>
      <c r="U134" s="23"/>
    </row>
    <row r="135" spans="1:21" s="34" customFormat="1" x14ac:dyDescent="0.35">
      <c r="A135" s="37"/>
      <c r="E135" s="35"/>
      <c r="P135" s="23"/>
      <c r="Q135" s="23"/>
      <c r="R135" s="23"/>
      <c r="S135" s="23"/>
      <c r="T135" s="23"/>
      <c r="U135" s="23"/>
    </row>
    <row r="136" spans="1:21" s="34" customFormat="1" x14ac:dyDescent="0.35">
      <c r="A136" s="37"/>
      <c r="E136" s="35"/>
      <c r="P136" s="23"/>
      <c r="Q136" s="23"/>
      <c r="R136" s="23"/>
      <c r="S136" s="23"/>
      <c r="T136" s="23"/>
      <c r="U136" s="23"/>
    </row>
    <row r="137" spans="1:21" s="34" customFormat="1" x14ac:dyDescent="0.35">
      <c r="A137" s="37"/>
      <c r="E137" s="35"/>
      <c r="P137" s="23"/>
      <c r="Q137" s="23"/>
      <c r="R137" s="23"/>
      <c r="S137" s="23"/>
      <c r="T137" s="23"/>
      <c r="U137" s="23"/>
    </row>
    <row r="138" spans="1:21" s="34" customFormat="1" x14ac:dyDescent="0.35">
      <c r="A138" s="37"/>
      <c r="E138" s="35"/>
      <c r="P138" s="23"/>
      <c r="Q138" s="23"/>
      <c r="R138" s="23"/>
      <c r="S138" s="23"/>
      <c r="T138" s="23"/>
      <c r="U138" s="23"/>
    </row>
    <row r="139" spans="1:21" s="34" customFormat="1" x14ac:dyDescent="0.35">
      <c r="A139" s="37"/>
      <c r="E139" s="35"/>
      <c r="P139" s="23"/>
      <c r="Q139" s="23"/>
      <c r="R139" s="23"/>
      <c r="S139" s="23"/>
      <c r="T139" s="23"/>
      <c r="U139" s="23"/>
    </row>
    <row r="140" spans="1:21" s="34" customFormat="1" x14ac:dyDescent="0.35">
      <c r="A140" s="37"/>
      <c r="E140" s="35"/>
      <c r="P140" s="23"/>
      <c r="Q140" s="23"/>
      <c r="R140" s="23"/>
      <c r="S140" s="23"/>
      <c r="T140" s="23"/>
      <c r="U140" s="23"/>
    </row>
    <row r="141" spans="1:21" s="34" customFormat="1" x14ac:dyDescent="0.35">
      <c r="A141" s="37"/>
      <c r="E141" s="35"/>
      <c r="P141" s="23"/>
      <c r="Q141" s="23"/>
      <c r="R141" s="23"/>
      <c r="S141" s="23"/>
      <c r="T141" s="23"/>
      <c r="U141" s="23"/>
    </row>
    <row r="142" spans="1:21" s="34" customFormat="1" x14ac:dyDescent="0.35">
      <c r="A142" s="37"/>
      <c r="E142" s="35"/>
      <c r="P142" s="23"/>
      <c r="Q142" s="23"/>
      <c r="R142" s="23"/>
      <c r="S142" s="23"/>
      <c r="T142" s="23"/>
      <c r="U142" s="23"/>
    </row>
    <row r="143" spans="1:21" s="34" customFormat="1" x14ac:dyDescent="0.35">
      <c r="A143" s="37"/>
      <c r="E143" s="35"/>
      <c r="P143" s="23"/>
      <c r="Q143" s="23"/>
      <c r="R143" s="23"/>
      <c r="S143" s="23"/>
      <c r="T143" s="23"/>
      <c r="U143" s="23"/>
    </row>
    <row r="144" spans="1:21" s="34" customFormat="1" x14ac:dyDescent="0.35">
      <c r="A144" s="37"/>
      <c r="E144" s="35"/>
      <c r="P144" s="23"/>
      <c r="Q144" s="23"/>
      <c r="R144" s="23"/>
      <c r="S144" s="23"/>
      <c r="T144" s="23"/>
      <c r="U144" s="23"/>
    </row>
    <row r="145" spans="1:21" s="34" customFormat="1" x14ac:dyDescent="0.35">
      <c r="A145" s="37"/>
      <c r="E145" s="35"/>
      <c r="P145" s="23"/>
      <c r="Q145" s="23"/>
      <c r="R145" s="23"/>
      <c r="S145" s="23"/>
      <c r="T145" s="23"/>
      <c r="U145" s="23"/>
    </row>
    <row r="146" spans="1:21" s="34" customFormat="1" x14ac:dyDescent="0.35">
      <c r="A146" s="37"/>
      <c r="E146" s="35"/>
      <c r="P146" s="23"/>
      <c r="Q146" s="23"/>
      <c r="R146" s="23"/>
      <c r="S146" s="23"/>
      <c r="T146" s="23"/>
      <c r="U146" s="23"/>
    </row>
    <row r="147" spans="1:21" s="34" customFormat="1" x14ac:dyDescent="0.35">
      <c r="A147" s="37"/>
      <c r="E147" s="35"/>
      <c r="P147" s="23"/>
      <c r="Q147" s="23"/>
      <c r="R147" s="23"/>
      <c r="S147" s="23"/>
      <c r="T147" s="23"/>
      <c r="U147" s="23"/>
    </row>
    <row r="148" spans="1:21" s="34" customFormat="1" x14ac:dyDescent="0.35">
      <c r="A148" s="37"/>
      <c r="E148" s="35"/>
      <c r="P148" s="23"/>
      <c r="Q148" s="23"/>
      <c r="R148" s="23"/>
      <c r="S148" s="23"/>
      <c r="T148" s="23"/>
      <c r="U148" s="23"/>
    </row>
    <row r="149" spans="1:21" s="34" customFormat="1" x14ac:dyDescent="0.35">
      <c r="A149" s="37"/>
      <c r="E149" s="35"/>
      <c r="P149" s="23"/>
      <c r="Q149" s="23"/>
      <c r="R149" s="23"/>
      <c r="S149" s="23"/>
      <c r="T149" s="23"/>
      <c r="U149" s="23"/>
    </row>
    <row r="150" spans="1:21" s="34" customFormat="1" x14ac:dyDescent="0.35">
      <c r="A150" s="37"/>
      <c r="E150" s="35"/>
      <c r="P150" s="23"/>
      <c r="Q150" s="23"/>
      <c r="R150" s="23"/>
      <c r="S150" s="23"/>
      <c r="T150" s="23"/>
      <c r="U150" s="23"/>
    </row>
    <row r="151" spans="1:21" s="34" customFormat="1" x14ac:dyDescent="0.35">
      <c r="A151" s="37"/>
      <c r="E151" s="35"/>
      <c r="P151" s="23"/>
      <c r="Q151" s="23"/>
      <c r="R151" s="23"/>
      <c r="S151" s="23"/>
      <c r="T151" s="23"/>
      <c r="U151" s="23"/>
    </row>
    <row r="152" spans="1:21" s="34" customFormat="1" x14ac:dyDescent="0.35">
      <c r="A152" s="37"/>
      <c r="E152" s="35"/>
      <c r="P152" s="23"/>
      <c r="Q152" s="23"/>
      <c r="R152" s="23"/>
      <c r="S152" s="23"/>
      <c r="T152" s="23"/>
      <c r="U152" s="23"/>
    </row>
    <row r="153" spans="1:21" s="34" customFormat="1" x14ac:dyDescent="0.35">
      <c r="A153" s="37"/>
      <c r="E153" s="35"/>
      <c r="P153" s="23"/>
      <c r="Q153" s="23"/>
      <c r="R153" s="23"/>
      <c r="S153" s="23"/>
      <c r="T153" s="23"/>
      <c r="U153" s="23"/>
    </row>
    <row r="154" spans="1:21" s="34" customFormat="1" x14ac:dyDescent="0.35">
      <c r="A154" s="37"/>
      <c r="E154" s="35"/>
      <c r="P154" s="23"/>
      <c r="Q154" s="23"/>
      <c r="R154" s="23"/>
      <c r="S154" s="23"/>
      <c r="T154" s="23"/>
      <c r="U154" s="23"/>
    </row>
    <row r="155" spans="1:21" s="34" customFormat="1" x14ac:dyDescent="0.35">
      <c r="A155" s="37"/>
      <c r="E155" s="35"/>
      <c r="P155" s="23"/>
      <c r="Q155" s="23"/>
      <c r="R155" s="23"/>
      <c r="S155" s="23"/>
      <c r="T155" s="23"/>
      <c r="U155" s="23"/>
    </row>
    <row r="156" spans="1:21" s="34" customFormat="1" x14ac:dyDescent="0.35">
      <c r="A156" s="37"/>
      <c r="E156" s="35"/>
      <c r="P156" s="23"/>
      <c r="Q156" s="23"/>
      <c r="R156" s="23"/>
      <c r="S156" s="23"/>
      <c r="T156" s="23"/>
      <c r="U156" s="23"/>
    </row>
    <row r="157" spans="1:21" s="34" customFormat="1" x14ac:dyDescent="0.35">
      <c r="A157" s="37"/>
      <c r="E157" s="35"/>
      <c r="P157" s="23"/>
      <c r="Q157" s="23"/>
      <c r="R157" s="23"/>
      <c r="S157" s="23"/>
      <c r="T157" s="23"/>
      <c r="U157" s="23"/>
    </row>
    <row r="158" spans="1:21" s="34" customFormat="1" x14ac:dyDescent="0.35">
      <c r="A158" s="37"/>
      <c r="E158" s="35"/>
      <c r="P158" s="23"/>
      <c r="Q158" s="23"/>
      <c r="R158" s="23"/>
      <c r="S158" s="23"/>
      <c r="T158" s="23"/>
      <c r="U158" s="23"/>
    </row>
    <row r="159" spans="1:21" s="34" customFormat="1" x14ac:dyDescent="0.35">
      <c r="A159" s="37"/>
      <c r="E159" s="35"/>
      <c r="P159" s="23"/>
      <c r="Q159" s="23"/>
      <c r="R159" s="23"/>
      <c r="S159" s="23"/>
      <c r="T159" s="23"/>
      <c r="U159" s="23"/>
    </row>
    <row r="160" spans="1:21" s="34" customFormat="1" x14ac:dyDescent="0.35">
      <c r="A160" s="37"/>
      <c r="E160" s="35"/>
      <c r="P160" s="23"/>
      <c r="Q160" s="23"/>
      <c r="R160" s="23"/>
      <c r="S160" s="23"/>
      <c r="T160" s="23"/>
      <c r="U160" s="23"/>
    </row>
    <row r="161" spans="1:21" s="34" customFormat="1" x14ac:dyDescent="0.35">
      <c r="A161" s="37"/>
      <c r="E161" s="35"/>
      <c r="P161" s="23"/>
      <c r="Q161" s="23"/>
      <c r="R161" s="23"/>
      <c r="S161" s="23"/>
      <c r="T161" s="23"/>
      <c r="U161" s="23"/>
    </row>
    <row r="162" spans="1:21" s="34" customFormat="1" x14ac:dyDescent="0.35">
      <c r="A162" s="37"/>
      <c r="E162" s="35"/>
      <c r="P162" s="23"/>
      <c r="Q162" s="23"/>
      <c r="R162" s="23"/>
      <c r="S162" s="23"/>
      <c r="T162" s="23"/>
      <c r="U162" s="23"/>
    </row>
    <row r="163" spans="1:21" s="34" customFormat="1" x14ac:dyDescent="0.35">
      <c r="A163" s="37"/>
      <c r="E163" s="35"/>
      <c r="P163" s="23"/>
      <c r="Q163" s="23"/>
      <c r="R163" s="23"/>
      <c r="S163" s="23"/>
      <c r="T163" s="23"/>
      <c r="U163" s="23"/>
    </row>
    <row r="164" spans="1:21" s="34" customFormat="1" x14ac:dyDescent="0.35">
      <c r="A164" s="37"/>
      <c r="E164" s="35"/>
      <c r="P164" s="23"/>
      <c r="Q164" s="23"/>
      <c r="R164" s="23"/>
      <c r="S164" s="23"/>
      <c r="T164" s="23"/>
      <c r="U164" s="23"/>
    </row>
    <row r="165" spans="1:21" s="34" customFormat="1" x14ac:dyDescent="0.35">
      <c r="A165" s="37"/>
      <c r="E165" s="35"/>
      <c r="P165" s="23"/>
      <c r="Q165" s="23"/>
      <c r="R165" s="23"/>
      <c r="S165" s="23"/>
      <c r="T165" s="23"/>
      <c r="U165" s="23"/>
    </row>
    <row r="166" spans="1:21" s="34" customFormat="1" x14ac:dyDescent="0.35">
      <c r="A166" s="37"/>
      <c r="E166" s="35"/>
      <c r="P166" s="23"/>
      <c r="Q166" s="23"/>
      <c r="R166" s="23"/>
      <c r="S166" s="23"/>
      <c r="T166" s="23"/>
      <c r="U166" s="23"/>
    </row>
    <row r="167" spans="1:21" s="34" customFormat="1" x14ac:dyDescent="0.35">
      <c r="A167" s="37"/>
      <c r="E167" s="35"/>
      <c r="P167" s="23"/>
      <c r="Q167" s="23"/>
      <c r="R167" s="23"/>
      <c r="S167" s="23"/>
      <c r="T167" s="23"/>
      <c r="U167" s="23"/>
    </row>
    <row r="168" spans="1:21" s="34" customFormat="1" x14ac:dyDescent="0.35">
      <c r="A168" s="37"/>
      <c r="E168" s="35"/>
      <c r="P168" s="23"/>
      <c r="Q168" s="23"/>
      <c r="R168" s="23"/>
      <c r="S168" s="23"/>
      <c r="T168" s="23"/>
      <c r="U168" s="23"/>
    </row>
    <row r="169" spans="1:21" s="34" customFormat="1" x14ac:dyDescent="0.35">
      <c r="A169" s="37"/>
      <c r="E169" s="35"/>
      <c r="P169" s="23"/>
      <c r="Q169" s="23"/>
      <c r="R169" s="23"/>
      <c r="S169" s="23"/>
      <c r="T169" s="23"/>
      <c r="U169" s="23"/>
    </row>
    <row r="170" spans="1:21" s="34" customFormat="1" x14ac:dyDescent="0.35">
      <c r="A170" s="37"/>
      <c r="E170" s="35"/>
      <c r="P170" s="23"/>
      <c r="Q170" s="23"/>
      <c r="R170" s="23"/>
      <c r="S170" s="23"/>
      <c r="T170" s="23"/>
      <c r="U170" s="23"/>
    </row>
    <row r="171" spans="1:21" s="34" customFormat="1" x14ac:dyDescent="0.35">
      <c r="A171" s="37"/>
      <c r="E171" s="35"/>
      <c r="P171" s="23"/>
      <c r="Q171" s="23"/>
      <c r="R171" s="23"/>
      <c r="S171" s="23"/>
      <c r="T171" s="23"/>
      <c r="U171" s="23"/>
    </row>
    <row r="172" spans="1:21" s="34" customFormat="1" x14ac:dyDescent="0.35">
      <c r="A172" s="37"/>
      <c r="E172" s="35"/>
      <c r="P172" s="23"/>
      <c r="Q172" s="23"/>
      <c r="R172" s="23"/>
      <c r="S172" s="23"/>
      <c r="T172" s="23"/>
      <c r="U172" s="23"/>
    </row>
    <row r="173" spans="1:21" s="34" customFormat="1" x14ac:dyDescent="0.35">
      <c r="A173" s="37"/>
      <c r="E173" s="35"/>
      <c r="P173" s="23"/>
      <c r="Q173" s="23"/>
      <c r="R173" s="23"/>
      <c r="S173" s="23"/>
      <c r="T173" s="23"/>
      <c r="U173" s="23"/>
    </row>
    <row r="174" spans="1:21" s="34" customFormat="1" x14ac:dyDescent="0.35">
      <c r="A174" s="37"/>
      <c r="E174" s="35"/>
      <c r="P174" s="23"/>
      <c r="Q174" s="23"/>
      <c r="R174" s="23"/>
      <c r="S174" s="23"/>
      <c r="T174" s="23"/>
      <c r="U174" s="23"/>
    </row>
    <row r="175" spans="1:21" s="34" customFormat="1" x14ac:dyDescent="0.35">
      <c r="A175" s="37"/>
      <c r="E175" s="35"/>
      <c r="P175" s="23"/>
      <c r="Q175" s="23"/>
      <c r="R175" s="23"/>
      <c r="S175" s="23"/>
      <c r="T175" s="23"/>
      <c r="U175" s="23"/>
    </row>
    <row r="176" spans="1:21" s="34" customFormat="1" x14ac:dyDescent="0.35">
      <c r="A176" s="37"/>
      <c r="E176" s="35"/>
      <c r="P176" s="23"/>
      <c r="Q176" s="23"/>
      <c r="R176" s="23"/>
      <c r="S176" s="23"/>
      <c r="T176" s="23"/>
      <c r="U176" s="23"/>
    </row>
    <row r="177" spans="1:21" s="34" customFormat="1" x14ac:dyDescent="0.35">
      <c r="A177" s="37"/>
      <c r="E177" s="35"/>
      <c r="P177" s="23"/>
      <c r="Q177" s="23"/>
      <c r="R177" s="23"/>
      <c r="S177" s="23"/>
      <c r="T177" s="23"/>
      <c r="U177" s="23"/>
    </row>
    <row r="178" spans="1:21" s="34" customFormat="1" x14ac:dyDescent="0.35">
      <c r="A178" s="37"/>
      <c r="E178" s="35"/>
      <c r="P178" s="23"/>
      <c r="Q178" s="23"/>
      <c r="R178" s="23"/>
      <c r="S178" s="23"/>
      <c r="T178" s="23"/>
      <c r="U178" s="23"/>
    </row>
    <row r="179" spans="1:21" s="34" customFormat="1" x14ac:dyDescent="0.35">
      <c r="A179" s="37"/>
      <c r="E179" s="35"/>
      <c r="P179" s="23"/>
      <c r="Q179" s="23"/>
      <c r="R179" s="23"/>
      <c r="S179" s="23"/>
      <c r="T179" s="23"/>
      <c r="U179" s="23"/>
    </row>
    <row r="180" spans="1:21" s="34" customFormat="1" x14ac:dyDescent="0.35">
      <c r="A180" s="37"/>
      <c r="E180" s="35"/>
      <c r="P180" s="23"/>
      <c r="Q180" s="23"/>
      <c r="R180" s="23"/>
      <c r="S180" s="23"/>
      <c r="T180" s="23"/>
      <c r="U180" s="23"/>
    </row>
    <row r="181" spans="1:21" s="34" customFormat="1" x14ac:dyDescent="0.35">
      <c r="A181" s="37"/>
      <c r="E181" s="35"/>
      <c r="P181" s="23"/>
      <c r="Q181" s="23"/>
      <c r="R181" s="23"/>
      <c r="S181" s="23"/>
      <c r="T181" s="23"/>
      <c r="U181" s="23"/>
    </row>
    <row r="182" spans="1:21" s="34" customFormat="1" x14ac:dyDescent="0.35">
      <c r="A182" s="37"/>
      <c r="E182" s="35"/>
      <c r="P182" s="23"/>
      <c r="Q182" s="23"/>
      <c r="R182" s="23"/>
      <c r="S182" s="23"/>
      <c r="T182" s="23"/>
      <c r="U182" s="23"/>
    </row>
    <row r="183" spans="1:21" s="34" customFormat="1" x14ac:dyDescent="0.35">
      <c r="A183" s="37"/>
      <c r="E183" s="35"/>
      <c r="P183" s="23"/>
      <c r="Q183" s="23"/>
      <c r="R183" s="23"/>
      <c r="S183" s="23"/>
      <c r="T183" s="23"/>
      <c r="U183" s="23"/>
    </row>
    <row r="184" spans="1:21" s="34" customFormat="1" x14ac:dyDescent="0.35">
      <c r="A184" s="37"/>
      <c r="E184" s="35"/>
      <c r="P184" s="23"/>
      <c r="Q184" s="23"/>
      <c r="R184" s="23"/>
      <c r="S184" s="23"/>
      <c r="T184" s="23"/>
      <c r="U184" s="23"/>
    </row>
    <row r="185" spans="1:21" s="34" customFormat="1" x14ac:dyDescent="0.35">
      <c r="A185" s="37"/>
      <c r="E185" s="35"/>
      <c r="P185" s="23"/>
      <c r="Q185" s="23"/>
      <c r="R185" s="23"/>
      <c r="S185" s="23"/>
      <c r="T185" s="23"/>
      <c r="U185" s="23"/>
    </row>
    <row r="186" spans="1:21" s="34" customFormat="1" x14ac:dyDescent="0.35">
      <c r="A186" s="37"/>
      <c r="E186" s="35"/>
      <c r="P186" s="23"/>
      <c r="Q186" s="23"/>
      <c r="R186" s="23"/>
      <c r="S186" s="23"/>
      <c r="T186" s="23"/>
      <c r="U186" s="23"/>
    </row>
    <row r="187" spans="1:21" s="34" customFormat="1" x14ac:dyDescent="0.35">
      <c r="A187" s="37"/>
      <c r="E187" s="35"/>
      <c r="P187" s="23"/>
      <c r="Q187" s="23"/>
      <c r="R187" s="23"/>
      <c r="S187" s="23"/>
      <c r="T187" s="23"/>
      <c r="U187" s="23"/>
    </row>
    <row r="188" spans="1:21" s="34" customFormat="1" x14ac:dyDescent="0.35">
      <c r="A188" s="37"/>
      <c r="E188" s="35"/>
      <c r="P188" s="23"/>
      <c r="Q188" s="23"/>
      <c r="R188" s="23"/>
      <c r="S188" s="23"/>
      <c r="T188" s="23"/>
      <c r="U188" s="23"/>
    </row>
    <row r="189" spans="1:21" s="34" customFormat="1" x14ac:dyDescent="0.35">
      <c r="A189" s="37"/>
      <c r="E189" s="35"/>
      <c r="P189" s="23"/>
      <c r="Q189" s="23"/>
      <c r="R189" s="23"/>
      <c r="S189" s="23"/>
      <c r="T189" s="23"/>
      <c r="U189" s="23"/>
    </row>
    <row r="190" spans="1:21" s="34" customFormat="1" x14ac:dyDescent="0.35">
      <c r="A190" s="37"/>
      <c r="E190" s="35"/>
      <c r="P190" s="23"/>
      <c r="Q190" s="23"/>
      <c r="R190" s="23"/>
      <c r="S190" s="23"/>
      <c r="T190" s="23"/>
      <c r="U190" s="23"/>
    </row>
    <row r="191" spans="1:21" s="34" customFormat="1" x14ac:dyDescent="0.35">
      <c r="A191" s="37"/>
      <c r="E191" s="35"/>
      <c r="P191" s="23"/>
      <c r="Q191" s="23"/>
      <c r="R191" s="23"/>
      <c r="S191" s="23"/>
      <c r="T191" s="23"/>
      <c r="U191" s="23"/>
    </row>
    <row r="192" spans="1:21" s="34" customFormat="1" x14ac:dyDescent="0.35">
      <c r="A192" s="37"/>
      <c r="E192" s="35"/>
      <c r="P192" s="23"/>
      <c r="Q192" s="23"/>
      <c r="R192" s="23"/>
      <c r="S192" s="23"/>
      <c r="T192" s="23"/>
      <c r="U192" s="23"/>
    </row>
    <row r="193" spans="1:21" s="34" customFormat="1" x14ac:dyDescent="0.35">
      <c r="A193" s="37"/>
      <c r="E193" s="35"/>
      <c r="P193" s="23"/>
      <c r="Q193" s="23"/>
      <c r="R193" s="23"/>
      <c r="S193" s="23"/>
      <c r="T193" s="23"/>
      <c r="U193" s="23"/>
    </row>
    <row r="194" spans="1:21" s="34" customFormat="1" x14ac:dyDescent="0.35">
      <c r="A194" s="37"/>
      <c r="E194" s="35"/>
      <c r="P194" s="23"/>
      <c r="Q194" s="23"/>
      <c r="R194" s="23"/>
      <c r="S194" s="23"/>
      <c r="T194" s="23"/>
      <c r="U194" s="23"/>
    </row>
    <row r="195" spans="1:21" s="34" customFormat="1" x14ac:dyDescent="0.35">
      <c r="A195" s="37"/>
      <c r="E195" s="35"/>
      <c r="P195" s="23"/>
      <c r="Q195" s="23"/>
      <c r="R195" s="23"/>
      <c r="S195" s="23"/>
      <c r="T195" s="23"/>
      <c r="U195" s="23"/>
    </row>
    <row r="196" spans="1:21" s="34" customFormat="1" x14ac:dyDescent="0.35">
      <c r="A196" s="37"/>
      <c r="E196" s="35"/>
      <c r="P196" s="23"/>
      <c r="Q196" s="23"/>
      <c r="R196" s="23"/>
      <c r="S196" s="23"/>
      <c r="T196" s="23"/>
      <c r="U196" s="23"/>
    </row>
    <row r="197" spans="1:21" s="34" customFormat="1" x14ac:dyDescent="0.35">
      <c r="A197" s="37"/>
      <c r="E197" s="35"/>
      <c r="P197" s="23"/>
      <c r="Q197" s="23"/>
      <c r="R197" s="23"/>
      <c r="S197" s="23"/>
      <c r="T197" s="23"/>
      <c r="U197" s="23"/>
    </row>
    <row r="198" spans="1:21" s="34" customFormat="1" x14ac:dyDescent="0.35">
      <c r="A198" s="37"/>
      <c r="E198" s="35"/>
      <c r="P198" s="23"/>
      <c r="Q198" s="23"/>
      <c r="R198" s="23"/>
      <c r="S198" s="23"/>
      <c r="T198" s="23"/>
      <c r="U198" s="23"/>
    </row>
    <row r="199" spans="1:21" s="34" customFormat="1" x14ac:dyDescent="0.35">
      <c r="A199" s="37"/>
      <c r="E199" s="35"/>
      <c r="P199" s="23"/>
      <c r="Q199" s="23"/>
      <c r="R199" s="23"/>
      <c r="S199" s="23"/>
      <c r="T199" s="23"/>
      <c r="U199" s="23"/>
    </row>
    <row r="200" spans="1:21" s="34" customFormat="1" x14ac:dyDescent="0.35">
      <c r="A200" s="37"/>
      <c r="E200" s="35"/>
      <c r="P200" s="23"/>
      <c r="Q200" s="23"/>
      <c r="R200" s="23"/>
      <c r="S200" s="23"/>
      <c r="T200" s="23"/>
      <c r="U200" s="23"/>
    </row>
    <row r="201" spans="1:21" s="34" customFormat="1" x14ac:dyDescent="0.35">
      <c r="A201" s="37"/>
      <c r="E201" s="35"/>
      <c r="P201" s="23"/>
      <c r="Q201" s="23"/>
      <c r="R201" s="23"/>
      <c r="S201" s="23"/>
      <c r="T201" s="23"/>
      <c r="U201" s="23"/>
    </row>
    <row r="202" spans="1:21" s="34" customFormat="1" x14ac:dyDescent="0.35">
      <c r="A202" s="37"/>
      <c r="E202" s="35"/>
      <c r="P202" s="23"/>
      <c r="Q202" s="23"/>
      <c r="R202" s="23"/>
      <c r="S202" s="23"/>
      <c r="T202" s="23"/>
      <c r="U202" s="23"/>
    </row>
    <row r="203" spans="1:21" s="34" customFormat="1" x14ac:dyDescent="0.35">
      <c r="A203" s="37"/>
      <c r="E203" s="35"/>
      <c r="P203" s="23"/>
      <c r="Q203" s="23"/>
      <c r="R203" s="23"/>
      <c r="S203" s="23"/>
      <c r="T203" s="23"/>
      <c r="U203" s="23"/>
    </row>
    <row r="204" spans="1:21" s="34" customFormat="1" x14ac:dyDescent="0.35">
      <c r="A204" s="37"/>
      <c r="E204" s="35"/>
      <c r="P204" s="23"/>
      <c r="Q204" s="23"/>
      <c r="R204" s="23"/>
      <c r="S204" s="23"/>
      <c r="T204" s="23"/>
      <c r="U204" s="23"/>
    </row>
    <row r="205" spans="1:21" s="34" customFormat="1" x14ac:dyDescent="0.35">
      <c r="A205" s="37"/>
      <c r="E205" s="35"/>
      <c r="P205" s="23"/>
      <c r="Q205" s="23"/>
      <c r="R205" s="23"/>
      <c r="S205" s="23"/>
      <c r="T205" s="23"/>
      <c r="U205" s="23"/>
    </row>
    <row r="206" spans="1:21" s="34" customFormat="1" x14ac:dyDescent="0.35">
      <c r="A206" s="37"/>
      <c r="E206" s="35"/>
      <c r="P206" s="23"/>
      <c r="Q206" s="23"/>
      <c r="R206" s="23"/>
      <c r="S206" s="23"/>
      <c r="T206" s="23"/>
      <c r="U206" s="23"/>
    </row>
    <row r="207" spans="1:21" s="34" customFormat="1" x14ac:dyDescent="0.35">
      <c r="A207" s="37"/>
      <c r="E207" s="35"/>
      <c r="P207" s="23"/>
      <c r="Q207" s="23"/>
      <c r="R207" s="23"/>
      <c r="S207" s="23"/>
      <c r="T207" s="23"/>
      <c r="U207" s="23"/>
    </row>
    <row r="208" spans="1:21" s="34" customFormat="1" x14ac:dyDescent="0.35">
      <c r="A208" s="37"/>
      <c r="E208" s="35"/>
      <c r="P208" s="23"/>
      <c r="Q208" s="23"/>
      <c r="R208" s="23"/>
      <c r="S208" s="23"/>
      <c r="T208" s="23"/>
      <c r="U208" s="23"/>
    </row>
    <row r="209" spans="1:21" s="34" customFormat="1" x14ac:dyDescent="0.35">
      <c r="A209" s="37"/>
      <c r="E209" s="35"/>
      <c r="P209" s="23"/>
      <c r="Q209" s="23"/>
      <c r="R209" s="23"/>
      <c r="S209" s="23"/>
      <c r="T209" s="23"/>
      <c r="U209" s="23"/>
    </row>
    <row r="210" spans="1:21" s="34" customFormat="1" x14ac:dyDescent="0.35">
      <c r="A210" s="37"/>
      <c r="E210" s="35"/>
      <c r="P210" s="23"/>
      <c r="Q210" s="23"/>
      <c r="R210" s="23"/>
      <c r="S210" s="23"/>
      <c r="T210" s="23"/>
      <c r="U210" s="23"/>
    </row>
    <row r="211" spans="1:21" s="34" customFormat="1" x14ac:dyDescent="0.35">
      <c r="A211" s="37"/>
      <c r="E211" s="35"/>
      <c r="P211" s="23"/>
      <c r="Q211" s="23"/>
      <c r="R211" s="23"/>
      <c r="S211" s="23"/>
      <c r="T211" s="23"/>
      <c r="U211" s="23"/>
    </row>
    <row r="212" spans="1:21" s="34" customFormat="1" x14ac:dyDescent="0.35">
      <c r="A212" s="37"/>
      <c r="E212" s="35"/>
      <c r="P212" s="23"/>
      <c r="Q212" s="23"/>
      <c r="R212" s="23"/>
      <c r="S212" s="23"/>
      <c r="T212" s="23"/>
      <c r="U212" s="23"/>
    </row>
    <row r="213" spans="1:21" s="34" customFormat="1" x14ac:dyDescent="0.35">
      <c r="A213" s="37"/>
      <c r="E213" s="35"/>
      <c r="P213" s="23"/>
      <c r="Q213" s="23"/>
      <c r="R213" s="23"/>
      <c r="S213" s="23"/>
      <c r="T213" s="23"/>
      <c r="U213" s="23"/>
    </row>
    <row r="214" spans="1:21" s="34" customFormat="1" x14ac:dyDescent="0.35">
      <c r="A214" s="37"/>
      <c r="E214" s="35"/>
      <c r="P214" s="23"/>
      <c r="Q214" s="23"/>
      <c r="R214" s="23"/>
      <c r="S214" s="23"/>
      <c r="T214" s="23"/>
      <c r="U214" s="23"/>
    </row>
    <row r="215" spans="1:21" s="34" customFormat="1" x14ac:dyDescent="0.35">
      <c r="A215" s="37"/>
      <c r="E215" s="35"/>
      <c r="P215" s="23"/>
      <c r="Q215" s="23"/>
      <c r="R215" s="23"/>
      <c r="S215" s="23"/>
      <c r="T215" s="23"/>
      <c r="U215" s="23"/>
    </row>
    <row r="216" spans="1:21" s="34" customFormat="1" x14ac:dyDescent="0.35">
      <c r="A216" s="37"/>
      <c r="E216" s="35"/>
      <c r="P216" s="23"/>
      <c r="Q216" s="23"/>
      <c r="R216" s="23"/>
      <c r="S216" s="23"/>
      <c r="T216" s="23"/>
      <c r="U216" s="23"/>
    </row>
    <row r="217" spans="1:21" s="34" customFormat="1" x14ac:dyDescent="0.35">
      <c r="A217" s="37"/>
      <c r="E217" s="35"/>
      <c r="P217" s="23"/>
      <c r="Q217" s="23"/>
      <c r="R217" s="23"/>
      <c r="S217" s="23"/>
      <c r="T217" s="23"/>
      <c r="U217" s="23"/>
    </row>
    <row r="218" spans="1:21" s="34" customFormat="1" x14ac:dyDescent="0.35">
      <c r="A218" s="37"/>
      <c r="E218" s="35"/>
      <c r="P218" s="23"/>
      <c r="Q218" s="23"/>
      <c r="R218" s="23"/>
      <c r="S218" s="23"/>
      <c r="T218" s="23"/>
      <c r="U218" s="23"/>
    </row>
    <row r="219" spans="1:21" s="34" customFormat="1" x14ac:dyDescent="0.35">
      <c r="A219" s="37"/>
      <c r="E219" s="35"/>
      <c r="P219" s="23"/>
      <c r="Q219" s="23"/>
      <c r="R219" s="23"/>
      <c r="S219" s="23"/>
      <c r="T219" s="23"/>
      <c r="U219" s="23"/>
    </row>
    <row r="220" spans="1:21" s="34" customFormat="1" x14ac:dyDescent="0.35">
      <c r="A220" s="37"/>
      <c r="E220" s="35"/>
      <c r="P220" s="23"/>
      <c r="Q220" s="23"/>
      <c r="R220" s="23"/>
      <c r="S220" s="23"/>
      <c r="T220" s="23"/>
      <c r="U220" s="23"/>
    </row>
    <row r="221" spans="1:21" s="34" customFormat="1" x14ac:dyDescent="0.35">
      <c r="A221" s="37"/>
      <c r="E221" s="35"/>
      <c r="P221" s="23"/>
      <c r="Q221" s="23"/>
      <c r="R221" s="23"/>
      <c r="S221" s="23"/>
      <c r="T221" s="23"/>
      <c r="U221" s="23"/>
    </row>
    <row r="222" spans="1:21" s="34" customFormat="1" x14ac:dyDescent="0.35">
      <c r="A222" s="37"/>
      <c r="E222" s="35"/>
      <c r="P222" s="23"/>
      <c r="Q222" s="23"/>
      <c r="R222" s="23"/>
      <c r="S222" s="23"/>
      <c r="T222" s="23"/>
      <c r="U222" s="23"/>
    </row>
    <row r="223" spans="1:21" s="34" customFormat="1" x14ac:dyDescent="0.35">
      <c r="A223" s="37"/>
      <c r="E223" s="35"/>
      <c r="P223" s="23"/>
      <c r="Q223" s="23"/>
      <c r="R223" s="23"/>
      <c r="S223" s="23"/>
      <c r="T223" s="23"/>
      <c r="U223" s="23"/>
    </row>
    <row r="224" spans="1:21" s="34" customFormat="1" x14ac:dyDescent="0.35">
      <c r="A224" s="37"/>
      <c r="E224" s="35"/>
      <c r="P224" s="23"/>
      <c r="Q224" s="23"/>
      <c r="R224" s="23"/>
      <c r="S224" s="23"/>
      <c r="T224" s="23"/>
      <c r="U224" s="23"/>
    </row>
    <row r="225" spans="1:21" s="34" customFormat="1" x14ac:dyDescent="0.35">
      <c r="A225" s="37"/>
      <c r="E225" s="35"/>
      <c r="P225" s="23"/>
      <c r="Q225" s="23"/>
      <c r="R225" s="23"/>
      <c r="S225" s="23"/>
      <c r="T225" s="23"/>
      <c r="U225" s="23"/>
    </row>
    <row r="226" spans="1:21" s="34" customFormat="1" x14ac:dyDescent="0.35">
      <c r="A226" s="37"/>
      <c r="E226" s="35"/>
      <c r="P226" s="23"/>
      <c r="Q226" s="23"/>
      <c r="R226" s="23"/>
      <c r="S226" s="23"/>
      <c r="T226" s="23"/>
      <c r="U226" s="23"/>
    </row>
    <row r="227" spans="1:21" s="34" customFormat="1" x14ac:dyDescent="0.35">
      <c r="A227" s="37"/>
      <c r="E227" s="35"/>
      <c r="P227" s="23"/>
      <c r="Q227" s="23"/>
      <c r="R227" s="23"/>
      <c r="S227" s="23"/>
      <c r="T227" s="23"/>
      <c r="U227" s="23"/>
    </row>
    <row r="228" spans="1:21" s="34" customFormat="1" x14ac:dyDescent="0.35">
      <c r="A228" s="37"/>
      <c r="E228" s="35"/>
      <c r="P228" s="23"/>
      <c r="Q228" s="23"/>
      <c r="R228" s="23"/>
      <c r="S228" s="23"/>
      <c r="T228" s="23"/>
      <c r="U228" s="23"/>
    </row>
    <row r="229" spans="1:21" s="34" customFormat="1" x14ac:dyDescent="0.35">
      <c r="A229" s="37"/>
      <c r="E229" s="35"/>
      <c r="P229" s="23"/>
      <c r="Q229" s="23"/>
      <c r="R229" s="23"/>
      <c r="S229" s="23"/>
      <c r="T229" s="23"/>
      <c r="U229" s="23"/>
    </row>
    <row r="230" spans="1:21" s="34" customFormat="1" x14ac:dyDescent="0.35">
      <c r="A230" s="37"/>
      <c r="E230" s="35"/>
      <c r="P230" s="23"/>
      <c r="Q230" s="23"/>
      <c r="R230" s="23"/>
      <c r="S230" s="23"/>
      <c r="T230" s="23"/>
      <c r="U230" s="23"/>
    </row>
    <row r="231" spans="1:21" s="34" customFormat="1" x14ac:dyDescent="0.35">
      <c r="A231" s="37"/>
      <c r="E231" s="35"/>
      <c r="P231" s="23"/>
      <c r="Q231" s="23"/>
      <c r="R231" s="23"/>
      <c r="S231" s="23"/>
      <c r="T231" s="23"/>
      <c r="U231" s="23"/>
    </row>
    <row r="232" spans="1:21" s="34" customFormat="1" x14ac:dyDescent="0.35">
      <c r="A232" s="37"/>
      <c r="E232" s="35"/>
      <c r="P232" s="23"/>
      <c r="Q232" s="23"/>
      <c r="R232" s="23"/>
      <c r="S232" s="23"/>
      <c r="T232" s="23"/>
      <c r="U232" s="23"/>
    </row>
    <row r="233" spans="1:21" s="34" customFormat="1" x14ac:dyDescent="0.35">
      <c r="A233" s="37"/>
      <c r="E233" s="35"/>
      <c r="P233" s="23"/>
      <c r="Q233" s="23"/>
      <c r="R233" s="23"/>
      <c r="S233" s="23"/>
      <c r="T233" s="23"/>
      <c r="U233" s="23"/>
    </row>
    <row r="234" spans="1:21" s="34" customFormat="1" x14ac:dyDescent="0.35">
      <c r="A234" s="37"/>
      <c r="E234" s="35"/>
      <c r="P234" s="23"/>
      <c r="Q234" s="23"/>
      <c r="R234" s="23"/>
      <c r="S234" s="23"/>
      <c r="T234" s="23"/>
      <c r="U234" s="23"/>
    </row>
    <row r="235" spans="1:21" s="34" customFormat="1" x14ac:dyDescent="0.35">
      <c r="A235" s="37"/>
      <c r="E235" s="35"/>
      <c r="P235" s="23"/>
      <c r="Q235" s="23"/>
      <c r="R235" s="23"/>
      <c r="S235" s="23"/>
      <c r="T235" s="23"/>
      <c r="U235" s="23"/>
    </row>
    <row r="236" spans="1:21" s="34" customFormat="1" x14ac:dyDescent="0.35">
      <c r="A236" s="37"/>
      <c r="E236" s="35"/>
      <c r="P236" s="23"/>
      <c r="Q236" s="23"/>
      <c r="R236" s="23"/>
      <c r="S236" s="23"/>
      <c r="T236" s="23"/>
      <c r="U236" s="23"/>
    </row>
    <row r="237" spans="1:21" s="34" customFormat="1" x14ac:dyDescent="0.35">
      <c r="A237" s="37"/>
      <c r="E237" s="35"/>
      <c r="P237" s="23"/>
      <c r="Q237" s="23"/>
      <c r="R237" s="23"/>
      <c r="S237" s="23"/>
      <c r="T237" s="23"/>
      <c r="U237" s="23"/>
    </row>
    <row r="238" spans="1:21" s="34" customFormat="1" x14ac:dyDescent="0.35">
      <c r="A238" s="37"/>
      <c r="E238" s="35"/>
      <c r="P238" s="23"/>
      <c r="Q238" s="23"/>
      <c r="R238" s="23"/>
      <c r="S238" s="23"/>
      <c r="T238" s="23"/>
      <c r="U238" s="23"/>
    </row>
    <row r="239" spans="1:21" s="34" customFormat="1" x14ac:dyDescent="0.35">
      <c r="A239" s="37"/>
      <c r="E239" s="35"/>
      <c r="P239" s="23"/>
      <c r="Q239" s="23"/>
      <c r="R239" s="23"/>
      <c r="S239" s="23"/>
      <c r="T239" s="23"/>
      <c r="U239" s="23"/>
    </row>
    <row r="240" spans="1:21" s="34" customFormat="1" x14ac:dyDescent="0.35">
      <c r="A240" s="37"/>
      <c r="E240" s="35"/>
      <c r="P240" s="23"/>
      <c r="Q240" s="23"/>
      <c r="R240" s="23"/>
      <c r="S240" s="23"/>
      <c r="T240" s="23"/>
      <c r="U240" s="23"/>
    </row>
    <row r="241" spans="1:21" s="34" customFormat="1" x14ac:dyDescent="0.35">
      <c r="A241" s="37"/>
      <c r="E241" s="35"/>
      <c r="P241" s="23"/>
      <c r="Q241" s="23"/>
      <c r="R241" s="23"/>
      <c r="S241" s="23"/>
      <c r="T241" s="23"/>
      <c r="U241" s="23"/>
    </row>
    <row r="242" spans="1:21" s="34" customFormat="1" x14ac:dyDescent="0.35">
      <c r="A242" s="37"/>
      <c r="E242" s="35"/>
      <c r="P242" s="23"/>
      <c r="Q242" s="23"/>
      <c r="R242" s="23"/>
      <c r="S242" s="23"/>
      <c r="T242" s="23"/>
      <c r="U242" s="23"/>
    </row>
    <row r="243" spans="1:21" s="34" customFormat="1" x14ac:dyDescent="0.35">
      <c r="A243" s="37"/>
      <c r="E243" s="35"/>
      <c r="P243" s="23"/>
      <c r="Q243" s="23"/>
      <c r="R243" s="23"/>
      <c r="S243" s="23"/>
      <c r="T243" s="23"/>
      <c r="U243" s="23"/>
    </row>
    <row r="244" spans="1:21" s="34" customFormat="1" x14ac:dyDescent="0.35">
      <c r="A244" s="37"/>
      <c r="E244" s="35"/>
      <c r="P244" s="23"/>
      <c r="Q244" s="23"/>
      <c r="R244" s="23"/>
      <c r="S244" s="23"/>
      <c r="T244" s="23"/>
      <c r="U244" s="23"/>
    </row>
    <row r="245" spans="1:21" s="34" customFormat="1" x14ac:dyDescent="0.35">
      <c r="A245" s="37"/>
      <c r="E245" s="35"/>
      <c r="P245" s="23"/>
      <c r="Q245" s="23"/>
      <c r="R245" s="23"/>
      <c r="S245" s="23"/>
      <c r="T245" s="23"/>
      <c r="U245" s="23"/>
    </row>
    <row r="246" spans="1:21" s="34" customFormat="1" x14ac:dyDescent="0.35">
      <c r="A246" s="37"/>
      <c r="E246" s="35"/>
      <c r="P246" s="23"/>
      <c r="Q246" s="23"/>
      <c r="R246" s="23"/>
      <c r="S246" s="23"/>
      <c r="T246" s="23"/>
      <c r="U246" s="23"/>
    </row>
    <row r="247" spans="1:21" s="34" customFormat="1" x14ac:dyDescent="0.35">
      <c r="A247" s="37"/>
      <c r="E247" s="35"/>
      <c r="P247" s="23"/>
      <c r="Q247" s="23"/>
      <c r="R247" s="23"/>
      <c r="S247" s="23"/>
      <c r="T247" s="23"/>
      <c r="U247" s="23"/>
    </row>
    <row r="248" spans="1:21" s="34" customFormat="1" x14ac:dyDescent="0.35">
      <c r="A248" s="37"/>
      <c r="E248" s="35"/>
      <c r="P248" s="23"/>
      <c r="Q248" s="23"/>
      <c r="R248" s="23"/>
      <c r="S248" s="23"/>
      <c r="T248" s="23"/>
      <c r="U248" s="23"/>
    </row>
    <row r="249" spans="1:21" s="34" customFormat="1" x14ac:dyDescent="0.35">
      <c r="A249" s="37"/>
      <c r="E249" s="35"/>
      <c r="P249" s="23"/>
      <c r="Q249" s="23"/>
      <c r="R249" s="23"/>
      <c r="S249" s="23"/>
      <c r="T249" s="23"/>
      <c r="U249" s="23"/>
    </row>
    <row r="250" spans="1:21" s="34" customFormat="1" x14ac:dyDescent="0.35">
      <c r="A250" s="37"/>
      <c r="E250" s="35"/>
      <c r="P250" s="23"/>
      <c r="Q250" s="23"/>
      <c r="R250" s="23"/>
      <c r="S250" s="23"/>
      <c r="T250" s="23"/>
      <c r="U250" s="23"/>
    </row>
    <row r="251" spans="1:21" s="34" customFormat="1" x14ac:dyDescent="0.35">
      <c r="A251" s="37"/>
      <c r="E251" s="35"/>
      <c r="P251" s="23"/>
      <c r="Q251" s="23"/>
      <c r="R251" s="23"/>
      <c r="S251" s="23"/>
      <c r="T251" s="23"/>
      <c r="U251" s="23"/>
    </row>
    <row r="252" spans="1:21" s="34" customFormat="1" x14ac:dyDescent="0.35">
      <c r="A252" s="37"/>
      <c r="E252" s="35"/>
      <c r="P252" s="23"/>
      <c r="Q252" s="23"/>
      <c r="R252" s="23"/>
      <c r="S252" s="23"/>
      <c r="T252" s="23"/>
      <c r="U252" s="23"/>
    </row>
    <row r="253" spans="1:21" s="34" customFormat="1" x14ac:dyDescent="0.35">
      <c r="A253" s="37"/>
      <c r="E253" s="35"/>
      <c r="P253" s="23"/>
      <c r="Q253" s="23"/>
      <c r="R253" s="23"/>
      <c r="S253" s="23"/>
      <c r="T253" s="23"/>
      <c r="U253" s="23"/>
    </row>
    <row r="254" spans="1:21" s="34" customFormat="1" x14ac:dyDescent="0.35">
      <c r="A254" s="37"/>
      <c r="E254" s="35"/>
      <c r="P254" s="23"/>
      <c r="Q254" s="23"/>
      <c r="R254" s="23"/>
      <c r="S254" s="23"/>
      <c r="T254" s="23"/>
      <c r="U254" s="23"/>
    </row>
    <row r="255" spans="1:21" s="34" customFormat="1" x14ac:dyDescent="0.35">
      <c r="A255" s="37"/>
      <c r="E255" s="35"/>
      <c r="P255" s="23"/>
      <c r="Q255" s="23"/>
      <c r="R255" s="23"/>
      <c r="S255" s="23"/>
      <c r="T255" s="23"/>
      <c r="U255" s="23"/>
    </row>
    <row r="256" spans="1:21" s="34" customFormat="1" x14ac:dyDescent="0.35">
      <c r="A256" s="37"/>
      <c r="E256" s="35"/>
      <c r="P256" s="23"/>
      <c r="Q256" s="23"/>
      <c r="R256" s="23"/>
      <c r="S256" s="23"/>
      <c r="T256" s="23"/>
      <c r="U256" s="23"/>
    </row>
    <row r="257" spans="1:21" s="34" customFormat="1" x14ac:dyDescent="0.35">
      <c r="A257" s="37"/>
      <c r="E257" s="35"/>
      <c r="P257" s="23"/>
      <c r="Q257" s="23"/>
      <c r="R257" s="23"/>
      <c r="S257" s="23"/>
      <c r="T257" s="23"/>
      <c r="U257" s="23"/>
    </row>
    <row r="258" spans="1:21" s="34" customFormat="1" x14ac:dyDescent="0.35">
      <c r="A258" s="37"/>
      <c r="E258" s="35"/>
      <c r="P258" s="23"/>
      <c r="Q258" s="23"/>
      <c r="R258" s="23"/>
      <c r="S258" s="23"/>
      <c r="T258" s="23"/>
      <c r="U258" s="23"/>
    </row>
    <row r="259" spans="1:21" s="34" customFormat="1" x14ac:dyDescent="0.35">
      <c r="A259" s="37"/>
      <c r="E259" s="35"/>
      <c r="P259" s="23"/>
      <c r="Q259" s="23"/>
      <c r="R259" s="23"/>
      <c r="S259" s="23"/>
      <c r="T259" s="23"/>
      <c r="U259" s="23"/>
    </row>
    <row r="260" spans="1:21" s="34" customFormat="1" x14ac:dyDescent="0.35">
      <c r="A260" s="37"/>
      <c r="E260" s="35"/>
      <c r="P260" s="23"/>
      <c r="Q260" s="23"/>
      <c r="R260" s="23"/>
      <c r="S260" s="23"/>
      <c r="T260" s="23"/>
      <c r="U260" s="23"/>
    </row>
    <row r="261" spans="1:21" s="34" customFormat="1" x14ac:dyDescent="0.35">
      <c r="A261" s="37"/>
      <c r="E261" s="35"/>
      <c r="P261" s="23"/>
      <c r="Q261" s="23"/>
      <c r="R261" s="23"/>
      <c r="S261" s="23"/>
      <c r="T261" s="23"/>
      <c r="U261" s="23"/>
    </row>
    <row r="262" spans="1:21" s="34" customFormat="1" x14ac:dyDescent="0.35">
      <c r="A262" s="37"/>
      <c r="E262" s="35"/>
      <c r="P262" s="23"/>
      <c r="Q262" s="23"/>
      <c r="R262" s="23"/>
      <c r="S262" s="23"/>
      <c r="T262" s="23"/>
      <c r="U262" s="23"/>
    </row>
    <row r="263" spans="1:21" s="34" customFormat="1" x14ac:dyDescent="0.35">
      <c r="A263" s="37"/>
      <c r="E263" s="35"/>
      <c r="P263" s="23"/>
      <c r="Q263" s="23"/>
      <c r="R263" s="23"/>
      <c r="S263" s="23"/>
      <c r="T263" s="23"/>
      <c r="U263" s="23"/>
    </row>
    <row r="264" spans="1:21" s="34" customFormat="1" x14ac:dyDescent="0.35">
      <c r="A264" s="37"/>
      <c r="E264" s="35"/>
      <c r="P264" s="23"/>
      <c r="Q264" s="23"/>
      <c r="R264" s="23"/>
      <c r="S264" s="23"/>
      <c r="T264" s="23"/>
      <c r="U264" s="23"/>
    </row>
    <row r="265" spans="1:21" s="34" customFormat="1" x14ac:dyDescent="0.35">
      <c r="A265" s="37"/>
      <c r="E265" s="35"/>
      <c r="P265" s="23"/>
      <c r="Q265" s="23"/>
      <c r="R265" s="23"/>
      <c r="S265" s="23"/>
      <c r="T265" s="23"/>
      <c r="U265" s="23"/>
    </row>
    <row r="266" spans="1:21" s="34" customFormat="1" x14ac:dyDescent="0.35">
      <c r="A266" s="37"/>
      <c r="E266" s="35"/>
      <c r="P266" s="23"/>
      <c r="Q266" s="23"/>
      <c r="R266" s="23"/>
      <c r="S266" s="23"/>
      <c r="T266" s="23"/>
      <c r="U266" s="23"/>
    </row>
    <row r="267" spans="1:21" s="34" customFormat="1" x14ac:dyDescent="0.35">
      <c r="A267" s="37"/>
      <c r="E267" s="35"/>
      <c r="P267" s="23"/>
      <c r="Q267" s="23"/>
      <c r="R267" s="23"/>
      <c r="S267" s="23"/>
      <c r="T267" s="23"/>
      <c r="U267" s="23"/>
    </row>
    <row r="268" spans="1:21" s="34" customFormat="1" x14ac:dyDescent="0.35">
      <c r="A268" s="37"/>
      <c r="E268" s="35"/>
      <c r="P268" s="23"/>
      <c r="Q268" s="23"/>
      <c r="R268" s="23"/>
      <c r="S268" s="23"/>
      <c r="T268" s="23"/>
      <c r="U268" s="23"/>
    </row>
    <row r="269" spans="1:21" s="34" customFormat="1" x14ac:dyDescent="0.35">
      <c r="A269" s="37"/>
      <c r="E269" s="35"/>
      <c r="P269" s="23"/>
      <c r="Q269" s="23"/>
      <c r="R269" s="23"/>
      <c r="S269" s="23"/>
      <c r="T269" s="23"/>
      <c r="U269" s="23"/>
    </row>
    <row r="270" spans="1:21" s="34" customFormat="1" x14ac:dyDescent="0.35">
      <c r="A270" s="37"/>
      <c r="E270" s="35"/>
      <c r="P270" s="23"/>
      <c r="Q270" s="23"/>
      <c r="R270" s="23"/>
      <c r="S270" s="23"/>
      <c r="T270" s="23"/>
      <c r="U270" s="23"/>
    </row>
    <row r="271" spans="1:21" s="34" customFormat="1" x14ac:dyDescent="0.35">
      <c r="A271" s="37"/>
      <c r="E271" s="35"/>
      <c r="P271" s="23"/>
      <c r="Q271" s="23"/>
      <c r="R271" s="23"/>
      <c r="S271" s="23"/>
      <c r="T271" s="23"/>
      <c r="U271" s="23"/>
    </row>
    <row r="272" spans="1:21" s="34" customFormat="1" x14ac:dyDescent="0.35">
      <c r="A272" s="37"/>
      <c r="E272" s="35"/>
      <c r="P272" s="23"/>
      <c r="Q272" s="23"/>
      <c r="R272" s="23"/>
      <c r="S272" s="23"/>
      <c r="T272" s="23"/>
      <c r="U272" s="23"/>
    </row>
    <row r="273" spans="1:21" s="34" customFormat="1" x14ac:dyDescent="0.35">
      <c r="A273" s="37"/>
      <c r="E273" s="35"/>
      <c r="P273" s="23"/>
      <c r="Q273" s="23"/>
      <c r="R273" s="23"/>
      <c r="S273" s="23"/>
      <c r="T273" s="23"/>
      <c r="U273" s="23"/>
    </row>
    <row r="274" spans="1:21" s="34" customFormat="1" x14ac:dyDescent="0.35">
      <c r="A274" s="37"/>
      <c r="E274" s="35"/>
      <c r="P274" s="23"/>
      <c r="Q274" s="23"/>
      <c r="R274" s="23"/>
      <c r="S274" s="23"/>
      <c r="T274" s="23"/>
      <c r="U274" s="23"/>
    </row>
    <row r="275" spans="1:21" s="34" customFormat="1" x14ac:dyDescent="0.35">
      <c r="A275" s="37"/>
      <c r="E275" s="35"/>
      <c r="P275" s="23"/>
      <c r="Q275" s="23"/>
      <c r="R275" s="23"/>
      <c r="S275" s="23"/>
      <c r="T275" s="23"/>
      <c r="U275" s="23"/>
    </row>
    <row r="276" spans="1:21" s="34" customFormat="1" x14ac:dyDescent="0.35">
      <c r="A276" s="37"/>
      <c r="E276" s="35"/>
      <c r="P276" s="23"/>
      <c r="Q276" s="23"/>
      <c r="R276" s="23"/>
      <c r="S276" s="23"/>
      <c r="T276" s="23"/>
      <c r="U276" s="23"/>
    </row>
    <row r="277" spans="1:21" s="34" customFormat="1" x14ac:dyDescent="0.35">
      <c r="A277" s="37"/>
      <c r="E277" s="35"/>
      <c r="P277" s="23"/>
      <c r="Q277" s="23"/>
      <c r="R277" s="23"/>
      <c r="S277" s="23"/>
      <c r="T277" s="23"/>
      <c r="U277" s="23"/>
    </row>
    <row r="278" spans="1:21" s="34" customFormat="1" x14ac:dyDescent="0.35">
      <c r="A278" s="37"/>
      <c r="E278" s="35"/>
      <c r="P278" s="23"/>
      <c r="Q278" s="23"/>
      <c r="R278" s="23"/>
      <c r="S278" s="23"/>
      <c r="T278" s="23"/>
      <c r="U278" s="23"/>
    </row>
    <row r="279" spans="1:21" s="34" customFormat="1" x14ac:dyDescent="0.35">
      <c r="A279" s="37"/>
      <c r="E279" s="35"/>
      <c r="P279" s="23"/>
      <c r="Q279" s="23"/>
      <c r="R279" s="23"/>
      <c r="S279" s="23"/>
      <c r="T279" s="23"/>
      <c r="U279" s="23"/>
    </row>
    <row r="280" spans="1:21" s="34" customFormat="1" x14ac:dyDescent="0.35">
      <c r="A280" s="37"/>
      <c r="E280" s="35"/>
      <c r="P280" s="23"/>
      <c r="Q280" s="23"/>
      <c r="R280" s="23"/>
      <c r="S280" s="23"/>
      <c r="T280" s="23"/>
      <c r="U280" s="23"/>
    </row>
    <row r="281" spans="1:21" s="34" customFormat="1" x14ac:dyDescent="0.35">
      <c r="A281" s="37"/>
      <c r="E281" s="35"/>
      <c r="P281" s="23"/>
      <c r="Q281" s="23"/>
      <c r="R281" s="23"/>
      <c r="S281" s="23"/>
      <c r="T281" s="23"/>
      <c r="U281" s="23"/>
    </row>
    <row r="282" spans="1:21" s="34" customFormat="1" x14ac:dyDescent="0.35">
      <c r="A282" s="37"/>
      <c r="E282" s="35"/>
      <c r="P282" s="23"/>
      <c r="Q282" s="23"/>
      <c r="R282" s="23"/>
      <c r="S282" s="23"/>
      <c r="T282" s="23"/>
      <c r="U282" s="23"/>
    </row>
    <row r="283" spans="1:21" s="34" customFormat="1" x14ac:dyDescent="0.35">
      <c r="A283" s="37"/>
      <c r="E283" s="35"/>
      <c r="P283" s="23"/>
      <c r="Q283" s="23"/>
      <c r="R283" s="23"/>
      <c r="S283" s="23"/>
      <c r="T283" s="23"/>
      <c r="U283" s="23"/>
    </row>
    <row r="284" spans="1:21" s="34" customFormat="1" x14ac:dyDescent="0.35">
      <c r="A284" s="37"/>
      <c r="E284" s="35"/>
      <c r="P284" s="23"/>
      <c r="Q284" s="23"/>
      <c r="R284" s="23"/>
      <c r="S284" s="23"/>
      <c r="T284" s="23"/>
      <c r="U284" s="23"/>
    </row>
    <row r="285" spans="1:21" s="34" customFormat="1" x14ac:dyDescent="0.35">
      <c r="A285" s="37"/>
      <c r="E285" s="35"/>
      <c r="P285" s="23"/>
      <c r="Q285" s="23"/>
      <c r="R285" s="23"/>
      <c r="S285" s="23"/>
      <c r="T285" s="23"/>
      <c r="U285" s="23"/>
    </row>
    <row r="286" spans="1:21" s="34" customFormat="1" x14ac:dyDescent="0.35">
      <c r="A286" s="37"/>
      <c r="E286" s="35"/>
      <c r="P286" s="23"/>
      <c r="Q286" s="23"/>
      <c r="R286" s="23"/>
      <c r="S286" s="23"/>
      <c r="T286" s="23"/>
      <c r="U286" s="23"/>
    </row>
    <row r="287" spans="1:21" s="34" customFormat="1" x14ac:dyDescent="0.35">
      <c r="A287" s="37"/>
      <c r="E287" s="35"/>
      <c r="P287" s="23"/>
      <c r="Q287" s="23"/>
      <c r="R287" s="23"/>
      <c r="S287" s="23"/>
      <c r="T287" s="23"/>
      <c r="U287" s="23"/>
    </row>
    <row r="288" spans="1:21" s="34" customFormat="1" x14ac:dyDescent="0.35">
      <c r="A288" s="37"/>
      <c r="E288" s="35"/>
      <c r="P288" s="23"/>
      <c r="Q288" s="23"/>
      <c r="R288" s="23"/>
      <c r="S288" s="23"/>
      <c r="T288" s="23"/>
      <c r="U288" s="23"/>
    </row>
    <row r="289" spans="1:21" s="34" customFormat="1" x14ac:dyDescent="0.35">
      <c r="A289" s="37"/>
      <c r="E289" s="35"/>
      <c r="P289" s="23"/>
      <c r="Q289" s="23"/>
      <c r="R289" s="23"/>
      <c r="S289" s="23"/>
      <c r="T289" s="23"/>
      <c r="U289" s="23"/>
    </row>
    <row r="290" spans="1:21" s="34" customFormat="1" x14ac:dyDescent="0.35">
      <c r="A290" s="37"/>
      <c r="E290" s="35"/>
      <c r="P290" s="23"/>
      <c r="Q290" s="23"/>
      <c r="R290" s="23"/>
      <c r="S290" s="23"/>
      <c r="T290" s="23"/>
      <c r="U290" s="23"/>
    </row>
    <row r="291" spans="1:21" s="34" customFormat="1" x14ac:dyDescent="0.35">
      <c r="A291" s="37"/>
      <c r="E291" s="35"/>
      <c r="P291" s="23"/>
      <c r="Q291" s="23"/>
      <c r="R291" s="23"/>
      <c r="S291" s="23"/>
      <c r="T291" s="23"/>
      <c r="U291" s="23"/>
    </row>
    <row r="292" spans="1:21" s="34" customFormat="1" x14ac:dyDescent="0.35">
      <c r="A292" s="37"/>
      <c r="E292" s="35"/>
      <c r="P292" s="23"/>
      <c r="Q292" s="23"/>
      <c r="R292" s="23"/>
      <c r="S292" s="23"/>
      <c r="T292" s="23"/>
      <c r="U292" s="23"/>
    </row>
    <row r="293" spans="1:21" s="34" customFormat="1" x14ac:dyDescent="0.35">
      <c r="A293" s="37"/>
      <c r="E293" s="35"/>
      <c r="P293" s="23"/>
      <c r="Q293" s="23"/>
      <c r="R293" s="23"/>
      <c r="S293" s="23"/>
      <c r="T293" s="23"/>
      <c r="U293" s="23"/>
    </row>
    <row r="294" spans="1:21" s="34" customFormat="1" x14ac:dyDescent="0.35">
      <c r="A294" s="37"/>
      <c r="E294" s="35"/>
      <c r="P294" s="23"/>
      <c r="Q294" s="23"/>
      <c r="R294" s="23"/>
      <c r="S294" s="23"/>
      <c r="T294" s="23"/>
      <c r="U294" s="23"/>
    </row>
    <row r="295" spans="1:21" s="34" customFormat="1" x14ac:dyDescent="0.35">
      <c r="A295" s="37"/>
      <c r="E295" s="35"/>
      <c r="P295" s="23"/>
      <c r="Q295" s="23"/>
      <c r="R295" s="23"/>
      <c r="S295" s="23"/>
      <c r="T295" s="23"/>
      <c r="U295" s="23"/>
    </row>
    <row r="296" spans="1:21" s="34" customFormat="1" x14ac:dyDescent="0.35">
      <c r="A296" s="37"/>
      <c r="E296" s="35"/>
      <c r="P296" s="23"/>
      <c r="Q296" s="23"/>
      <c r="R296" s="23"/>
      <c r="S296" s="23"/>
      <c r="T296" s="23"/>
      <c r="U296" s="23"/>
    </row>
    <row r="297" spans="1:21" s="34" customFormat="1" x14ac:dyDescent="0.35">
      <c r="A297" s="37"/>
      <c r="E297" s="35"/>
      <c r="P297" s="23"/>
      <c r="Q297" s="23"/>
      <c r="R297" s="23"/>
      <c r="S297" s="23"/>
      <c r="T297" s="23"/>
      <c r="U297" s="23"/>
    </row>
    <row r="298" spans="1:21" s="34" customFormat="1" x14ac:dyDescent="0.35">
      <c r="A298" s="37"/>
      <c r="E298" s="35"/>
      <c r="P298" s="23"/>
      <c r="Q298" s="23"/>
      <c r="R298" s="23"/>
      <c r="S298" s="23"/>
      <c r="T298" s="23"/>
      <c r="U298" s="23"/>
    </row>
    <row r="299" spans="1:21" s="34" customFormat="1" x14ac:dyDescent="0.35">
      <c r="A299" s="37"/>
      <c r="E299" s="35"/>
      <c r="P299" s="23"/>
      <c r="Q299" s="23"/>
      <c r="R299" s="23"/>
      <c r="S299" s="23"/>
      <c r="T299" s="23"/>
      <c r="U299" s="23"/>
    </row>
    <row r="300" spans="1:21" s="34" customFormat="1" x14ac:dyDescent="0.35">
      <c r="A300" s="37"/>
      <c r="E300" s="35"/>
      <c r="P300" s="23"/>
      <c r="Q300" s="23"/>
      <c r="R300" s="23"/>
      <c r="S300" s="23"/>
      <c r="T300" s="23"/>
      <c r="U300" s="23"/>
    </row>
    <row r="301" spans="1:21" s="34" customFormat="1" x14ac:dyDescent="0.35">
      <c r="A301" s="37"/>
      <c r="E301" s="35"/>
      <c r="P301" s="23"/>
      <c r="Q301" s="23"/>
      <c r="R301" s="23"/>
      <c r="S301" s="23"/>
      <c r="T301" s="23"/>
      <c r="U301" s="23"/>
    </row>
    <row r="302" spans="1:21" s="34" customFormat="1" x14ac:dyDescent="0.35">
      <c r="A302" s="37"/>
      <c r="E302" s="35"/>
      <c r="P302" s="23"/>
      <c r="Q302" s="23"/>
      <c r="R302" s="23"/>
      <c r="S302" s="23"/>
      <c r="T302" s="23"/>
      <c r="U302" s="23"/>
    </row>
    <row r="303" spans="1:21" s="34" customFormat="1" x14ac:dyDescent="0.35">
      <c r="A303" s="37"/>
      <c r="E303" s="35"/>
      <c r="P303" s="23"/>
      <c r="Q303" s="23"/>
      <c r="R303" s="23"/>
      <c r="S303" s="23"/>
      <c r="T303" s="23"/>
      <c r="U303" s="23"/>
    </row>
    <row r="304" spans="1:21" s="34" customFormat="1" x14ac:dyDescent="0.35">
      <c r="A304" s="37"/>
      <c r="E304" s="35"/>
      <c r="P304" s="23"/>
      <c r="Q304" s="23"/>
      <c r="R304" s="23"/>
      <c r="S304" s="23"/>
      <c r="T304" s="23"/>
      <c r="U304" s="23"/>
    </row>
    <row r="305" spans="1:21" s="34" customFormat="1" x14ac:dyDescent="0.35">
      <c r="A305" s="37"/>
      <c r="E305" s="35"/>
      <c r="P305" s="23"/>
      <c r="Q305" s="23"/>
      <c r="R305" s="23"/>
      <c r="S305" s="23"/>
      <c r="T305" s="23"/>
      <c r="U305" s="23"/>
    </row>
    <row r="306" spans="1:21" s="34" customFormat="1" x14ac:dyDescent="0.35">
      <c r="A306" s="37"/>
      <c r="E306" s="35"/>
      <c r="P306" s="23"/>
      <c r="Q306" s="23"/>
      <c r="R306" s="23"/>
      <c r="S306" s="23"/>
      <c r="T306" s="23"/>
      <c r="U306" s="23"/>
    </row>
    <row r="307" spans="1:21" s="34" customFormat="1" x14ac:dyDescent="0.35">
      <c r="A307" s="37"/>
      <c r="E307" s="35"/>
      <c r="P307" s="23"/>
      <c r="Q307" s="23"/>
      <c r="R307" s="23"/>
      <c r="S307" s="23"/>
      <c r="T307" s="23"/>
      <c r="U307" s="23"/>
    </row>
    <row r="308" spans="1:21" s="34" customFormat="1" x14ac:dyDescent="0.35">
      <c r="A308" s="37"/>
      <c r="E308" s="35"/>
      <c r="P308" s="23"/>
      <c r="Q308" s="23"/>
      <c r="R308" s="23"/>
      <c r="S308" s="23"/>
      <c r="T308" s="23"/>
      <c r="U308" s="23"/>
    </row>
    <row r="309" spans="1:21" s="34" customFormat="1" x14ac:dyDescent="0.35">
      <c r="A309" s="37"/>
      <c r="E309" s="35"/>
      <c r="P309" s="23"/>
      <c r="Q309" s="23"/>
      <c r="R309" s="23"/>
      <c r="S309" s="23"/>
      <c r="T309" s="23"/>
      <c r="U309" s="23"/>
    </row>
    <row r="310" spans="1:21" s="34" customFormat="1" x14ac:dyDescent="0.35">
      <c r="A310" s="37"/>
      <c r="E310" s="35"/>
      <c r="P310" s="23"/>
      <c r="Q310" s="23"/>
      <c r="R310" s="23"/>
      <c r="S310" s="23"/>
      <c r="T310" s="23"/>
      <c r="U310" s="23"/>
    </row>
    <row r="311" spans="1:21" s="34" customFormat="1" x14ac:dyDescent="0.35">
      <c r="A311" s="37"/>
      <c r="E311" s="35"/>
      <c r="P311" s="23"/>
      <c r="Q311" s="23"/>
      <c r="R311" s="23"/>
      <c r="S311" s="23"/>
      <c r="T311" s="23"/>
      <c r="U311" s="23"/>
    </row>
    <row r="312" spans="1:21" s="34" customFormat="1" x14ac:dyDescent="0.35">
      <c r="A312" s="37"/>
      <c r="E312" s="35"/>
      <c r="P312" s="23"/>
      <c r="Q312" s="23"/>
      <c r="R312" s="23"/>
      <c r="S312" s="23"/>
      <c r="T312" s="23"/>
      <c r="U312" s="23"/>
    </row>
    <row r="313" spans="1:21" s="34" customFormat="1" x14ac:dyDescent="0.35">
      <c r="A313" s="37"/>
      <c r="E313" s="35"/>
      <c r="P313" s="23"/>
      <c r="Q313" s="23"/>
      <c r="R313" s="23"/>
      <c r="S313" s="23"/>
      <c r="T313" s="23"/>
      <c r="U313" s="23"/>
    </row>
    <row r="314" spans="1:21" s="34" customFormat="1" x14ac:dyDescent="0.35">
      <c r="A314" s="37"/>
      <c r="E314" s="35"/>
      <c r="P314" s="23"/>
      <c r="Q314" s="23"/>
      <c r="R314" s="23"/>
      <c r="S314" s="23"/>
      <c r="T314" s="23"/>
      <c r="U314" s="23"/>
    </row>
    <row r="315" spans="1:21" s="34" customFormat="1" x14ac:dyDescent="0.35">
      <c r="A315" s="37"/>
      <c r="E315" s="35"/>
      <c r="P315" s="23"/>
      <c r="Q315" s="23"/>
      <c r="R315" s="23"/>
      <c r="S315" s="23"/>
      <c r="T315" s="23"/>
      <c r="U315" s="23"/>
    </row>
    <row r="316" spans="1:21" s="34" customFormat="1" x14ac:dyDescent="0.35">
      <c r="A316" s="37"/>
      <c r="E316" s="35"/>
      <c r="P316" s="23"/>
      <c r="Q316" s="23"/>
      <c r="R316" s="23"/>
      <c r="S316" s="23"/>
      <c r="T316" s="23"/>
      <c r="U316" s="23"/>
    </row>
    <row r="317" spans="1:21" s="34" customFormat="1" x14ac:dyDescent="0.35">
      <c r="A317" s="37"/>
      <c r="E317" s="35"/>
      <c r="P317" s="23"/>
      <c r="Q317" s="23"/>
      <c r="R317" s="23"/>
      <c r="S317" s="23"/>
      <c r="T317" s="23"/>
      <c r="U317" s="23"/>
    </row>
    <row r="318" spans="1:21" s="34" customFormat="1" x14ac:dyDescent="0.35">
      <c r="A318" s="37"/>
      <c r="E318" s="35"/>
      <c r="P318" s="23"/>
      <c r="Q318" s="23"/>
      <c r="R318" s="23"/>
      <c r="S318" s="23"/>
      <c r="T318" s="23"/>
      <c r="U318" s="23"/>
    </row>
    <row r="319" spans="1:21" s="34" customFormat="1" x14ac:dyDescent="0.35">
      <c r="A319" s="37"/>
      <c r="E319" s="35"/>
      <c r="P319" s="23"/>
      <c r="Q319" s="23"/>
      <c r="R319" s="23"/>
      <c r="S319" s="23"/>
      <c r="T319" s="23"/>
      <c r="U319" s="23"/>
    </row>
    <row r="320" spans="1:21" s="34" customFormat="1" x14ac:dyDescent="0.35">
      <c r="A320" s="37"/>
      <c r="E320" s="35"/>
      <c r="P320" s="23"/>
      <c r="Q320" s="23"/>
      <c r="R320" s="23"/>
      <c r="S320" s="23"/>
      <c r="T320" s="23"/>
      <c r="U320" s="23"/>
    </row>
    <row r="321" spans="1:21" s="34" customFormat="1" x14ac:dyDescent="0.35">
      <c r="A321" s="37"/>
      <c r="E321" s="35"/>
      <c r="P321" s="23"/>
      <c r="Q321" s="23"/>
      <c r="R321" s="23"/>
      <c r="S321" s="23"/>
      <c r="T321" s="23"/>
      <c r="U321" s="23"/>
    </row>
    <row r="322" spans="1:21" s="34" customFormat="1" x14ac:dyDescent="0.35">
      <c r="A322" s="37"/>
      <c r="E322" s="35"/>
      <c r="P322" s="23"/>
      <c r="Q322" s="23"/>
      <c r="R322" s="23"/>
      <c r="S322" s="23"/>
      <c r="T322" s="23"/>
      <c r="U322" s="23"/>
    </row>
    <row r="323" spans="1:21" s="34" customFormat="1" x14ac:dyDescent="0.35">
      <c r="A323" s="37"/>
      <c r="E323" s="35"/>
      <c r="P323" s="23"/>
      <c r="Q323" s="23"/>
      <c r="R323" s="23"/>
      <c r="S323" s="23"/>
      <c r="T323" s="23"/>
      <c r="U323" s="23"/>
    </row>
    <row r="324" spans="1:21" s="34" customFormat="1" x14ac:dyDescent="0.35">
      <c r="A324" s="37"/>
      <c r="E324" s="35"/>
      <c r="P324" s="23"/>
      <c r="Q324" s="23"/>
      <c r="R324" s="23"/>
      <c r="S324" s="23"/>
      <c r="T324" s="23"/>
      <c r="U324" s="23"/>
    </row>
    <row r="325" spans="1:21" s="34" customFormat="1" x14ac:dyDescent="0.35">
      <c r="A325" s="37"/>
      <c r="E325" s="35"/>
      <c r="P325" s="23"/>
      <c r="Q325" s="23"/>
      <c r="R325" s="23"/>
      <c r="S325" s="23"/>
      <c r="T325" s="23"/>
      <c r="U325" s="23"/>
    </row>
    <row r="326" spans="1:21" s="34" customFormat="1" x14ac:dyDescent="0.35">
      <c r="A326" s="37"/>
      <c r="E326" s="35"/>
      <c r="P326" s="23"/>
      <c r="Q326" s="23"/>
      <c r="R326" s="23"/>
      <c r="S326" s="23"/>
      <c r="T326" s="23"/>
      <c r="U326" s="23"/>
    </row>
    <row r="327" spans="1:21" s="34" customFormat="1" x14ac:dyDescent="0.35">
      <c r="A327" s="37"/>
      <c r="E327" s="35"/>
      <c r="P327" s="23"/>
      <c r="Q327" s="23"/>
      <c r="R327" s="23"/>
      <c r="S327" s="23"/>
      <c r="T327" s="23"/>
      <c r="U327" s="23"/>
    </row>
    <row r="328" spans="1:21" s="34" customFormat="1" x14ac:dyDescent="0.35">
      <c r="A328" s="37"/>
      <c r="E328" s="35"/>
      <c r="P328" s="23"/>
      <c r="Q328" s="23"/>
      <c r="R328" s="23"/>
      <c r="S328" s="23"/>
      <c r="T328" s="23"/>
      <c r="U328" s="23"/>
    </row>
    <row r="329" spans="1:21" s="34" customFormat="1" x14ac:dyDescent="0.35">
      <c r="A329" s="37"/>
      <c r="E329" s="35"/>
      <c r="P329" s="23"/>
      <c r="Q329" s="23"/>
      <c r="R329" s="23"/>
      <c r="S329" s="23"/>
      <c r="T329" s="23"/>
      <c r="U329" s="23"/>
    </row>
    <row r="330" spans="1:21" s="34" customFormat="1" x14ac:dyDescent="0.35">
      <c r="A330" s="37"/>
      <c r="E330" s="35"/>
      <c r="P330" s="23"/>
      <c r="Q330" s="23"/>
      <c r="R330" s="23"/>
      <c r="S330" s="23"/>
      <c r="T330" s="23"/>
      <c r="U330" s="23"/>
    </row>
    <row r="331" spans="1:21" s="34" customFormat="1" x14ac:dyDescent="0.35">
      <c r="A331" s="37"/>
      <c r="E331" s="35"/>
      <c r="P331" s="23"/>
      <c r="Q331" s="23"/>
      <c r="R331" s="23"/>
      <c r="S331" s="23"/>
      <c r="T331" s="23"/>
      <c r="U331" s="23"/>
    </row>
    <row r="332" spans="1:21" s="34" customFormat="1" x14ac:dyDescent="0.35">
      <c r="A332" s="37"/>
      <c r="E332" s="35"/>
      <c r="P332" s="23"/>
      <c r="Q332" s="23"/>
      <c r="R332" s="23"/>
      <c r="S332" s="23"/>
      <c r="T332" s="23"/>
      <c r="U332" s="23"/>
    </row>
    <row r="333" spans="1:21" s="34" customFormat="1" x14ac:dyDescent="0.35">
      <c r="A333" s="37"/>
      <c r="E333" s="35"/>
      <c r="P333" s="23"/>
      <c r="Q333" s="23"/>
      <c r="R333" s="23"/>
      <c r="S333" s="23"/>
      <c r="T333" s="23"/>
      <c r="U333" s="23"/>
    </row>
    <row r="334" spans="1:21" s="34" customFormat="1" x14ac:dyDescent="0.35">
      <c r="A334" s="37"/>
      <c r="E334" s="35"/>
      <c r="P334" s="23"/>
      <c r="Q334" s="23"/>
      <c r="R334" s="23"/>
      <c r="S334" s="23"/>
      <c r="T334" s="23"/>
      <c r="U334" s="23"/>
    </row>
    <row r="335" spans="1:21" s="34" customFormat="1" x14ac:dyDescent="0.35">
      <c r="A335" s="37"/>
      <c r="E335" s="35"/>
      <c r="P335" s="23"/>
      <c r="Q335" s="23"/>
      <c r="R335" s="23"/>
      <c r="S335" s="23"/>
      <c r="T335" s="23"/>
      <c r="U335" s="23"/>
    </row>
    <row r="336" spans="1:21" s="34" customFormat="1" x14ac:dyDescent="0.35">
      <c r="A336" s="37"/>
      <c r="E336" s="35"/>
      <c r="P336" s="23"/>
      <c r="Q336" s="23"/>
      <c r="R336" s="23"/>
      <c r="S336" s="23"/>
      <c r="T336" s="23"/>
      <c r="U336" s="23"/>
    </row>
    <row r="337" spans="1:21" s="34" customFormat="1" x14ac:dyDescent="0.35">
      <c r="A337" s="37"/>
      <c r="E337" s="35"/>
      <c r="P337" s="23"/>
      <c r="Q337" s="23"/>
      <c r="R337" s="23"/>
      <c r="S337" s="23"/>
      <c r="T337" s="23"/>
      <c r="U337" s="23"/>
    </row>
    <row r="338" spans="1:21" s="34" customFormat="1" x14ac:dyDescent="0.35">
      <c r="A338" s="37"/>
      <c r="E338" s="35"/>
      <c r="P338" s="23"/>
      <c r="Q338" s="23"/>
      <c r="R338" s="23"/>
      <c r="S338" s="23"/>
      <c r="T338" s="23"/>
      <c r="U338" s="23"/>
    </row>
    <row r="339" spans="1:21" s="34" customFormat="1" x14ac:dyDescent="0.35">
      <c r="A339" s="37"/>
      <c r="E339" s="35"/>
      <c r="P339" s="23"/>
      <c r="Q339" s="23"/>
      <c r="R339" s="23"/>
      <c r="S339" s="23"/>
      <c r="T339" s="23"/>
      <c r="U339" s="23"/>
    </row>
    <row r="340" spans="1:21" s="34" customFormat="1" x14ac:dyDescent="0.35">
      <c r="A340" s="37"/>
      <c r="E340" s="35"/>
      <c r="P340" s="23"/>
      <c r="Q340" s="23"/>
      <c r="R340" s="23"/>
      <c r="S340" s="23"/>
      <c r="T340" s="23"/>
      <c r="U340" s="23"/>
    </row>
    <row r="341" spans="1:21" s="34" customFormat="1" x14ac:dyDescent="0.35">
      <c r="A341" s="37"/>
      <c r="E341" s="35"/>
      <c r="P341" s="23"/>
      <c r="Q341" s="23"/>
      <c r="R341" s="23"/>
      <c r="S341" s="23"/>
      <c r="T341" s="23"/>
      <c r="U341" s="23"/>
    </row>
    <row r="342" spans="1:21" s="34" customFormat="1" x14ac:dyDescent="0.35">
      <c r="A342" s="37"/>
      <c r="E342" s="35"/>
      <c r="P342" s="23"/>
      <c r="Q342" s="23"/>
      <c r="R342" s="23"/>
      <c r="S342" s="23"/>
      <c r="T342" s="23"/>
      <c r="U342" s="23"/>
    </row>
    <row r="343" spans="1:21" s="34" customFormat="1" x14ac:dyDescent="0.35">
      <c r="A343" s="37"/>
      <c r="E343" s="35"/>
      <c r="P343" s="23"/>
      <c r="Q343" s="23"/>
      <c r="R343" s="23"/>
      <c r="S343" s="23"/>
      <c r="T343" s="23"/>
      <c r="U343" s="23"/>
    </row>
    <row r="344" spans="1:21" s="34" customFormat="1" x14ac:dyDescent="0.35">
      <c r="A344" s="37"/>
      <c r="E344" s="35"/>
      <c r="P344" s="23"/>
      <c r="Q344" s="23"/>
      <c r="R344" s="23"/>
      <c r="S344" s="23"/>
      <c r="T344" s="23"/>
      <c r="U344" s="23"/>
    </row>
    <row r="345" spans="1:21" s="34" customFormat="1" x14ac:dyDescent="0.35">
      <c r="A345" s="37"/>
      <c r="E345" s="35"/>
      <c r="P345" s="23"/>
      <c r="Q345" s="23"/>
      <c r="R345" s="23"/>
      <c r="S345" s="23"/>
      <c r="T345" s="23"/>
      <c r="U345" s="23"/>
    </row>
    <row r="346" spans="1:21" s="34" customFormat="1" x14ac:dyDescent="0.35">
      <c r="A346" s="37"/>
      <c r="E346" s="35"/>
      <c r="P346" s="23"/>
      <c r="Q346" s="23"/>
      <c r="R346" s="23"/>
      <c r="S346" s="23"/>
      <c r="T346" s="23"/>
      <c r="U346" s="23"/>
    </row>
    <row r="347" spans="1:21" s="34" customFormat="1" x14ac:dyDescent="0.35">
      <c r="A347" s="37"/>
      <c r="E347" s="35"/>
      <c r="P347" s="23"/>
      <c r="Q347" s="23"/>
      <c r="R347" s="23"/>
      <c r="S347" s="23"/>
      <c r="T347" s="23"/>
      <c r="U347" s="23"/>
    </row>
    <row r="348" spans="1:21" s="34" customFormat="1" x14ac:dyDescent="0.35">
      <c r="A348" s="37"/>
      <c r="E348" s="35"/>
      <c r="P348" s="23"/>
      <c r="Q348" s="23"/>
      <c r="R348" s="23"/>
      <c r="S348" s="23"/>
      <c r="T348" s="23"/>
      <c r="U348" s="23"/>
    </row>
    <row r="349" spans="1:21" s="34" customFormat="1" x14ac:dyDescent="0.35">
      <c r="A349" s="37"/>
      <c r="E349" s="35"/>
      <c r="P349" s="23"/>
      <c r="Q349" s="23"/>
      <c r="R349" s="23"/>
      <c r="S349" s="23"/>
      <c r="T349" s="23"/>
      <c r="U349" s="23"/>
    </row>
    <row r="350" spans="1:21" s="34" customFormat="1" x14ac:dyDescent="0.35">
      <c r="A350" s="37"/>
      <c r="E350" s="35"/>
      <c r="P350" s="23"/>
      <c r="Q350" s="23"/>
      <c r="R350" s="23"/>
      <c r="S350" s="23"/>
      <c r="T350" s="23"/>
      <c r="U350" s="23"/>
    </row>
    <row r="351" spans="1:21" s="34" customFormat="1" x14ac:dyDescent="0.35">
      <c r="A351" s="37"/>
      <c r="E351" s="35"/>
      <c r="P351" s="23"/>
      <c r="Q351" s="23"/>
      <c r="R351" s="23"/>
      <c r="S351" s="23"/>
      <c r="T351" s="23"/>
      <c r="U351" s="23"/>
    </row>
    <row r="352" spans="1:21" s="34" customFormat="1" x14ac:dyDescent="0.35">
      <c r="A352" s="37"/>
      <c r="E352" s="35"/>
      <c r="P352" s="23"/>
      <c r="Q352" s="23"/>
      <c r="R352" s="23"/>
      <c r="S352" s="23"/>
      <c r="T352" s="23"/>
      <c r="U352" s="23"/>
    </row>
    <row r="353" spans="1:21" s="34" customFormat="1" x14ac:dyDescent="0.35">
      <c r="A353" s="37"/>
      <c r="E353" s="35"/>
      <c r="P353" s="23"/>
      <c r="Q353" s="23"/>
      <c r="R353" s="23"/>
      <c r="S353" s="23"/>
      <c r="T353" s="23"/>
      <c r="U353" s="23"/>
    </row>
    <row r="354" spans="1:21" s="34" customFormat="1" x14ac:dyDescent="0.35">
      <c r="A354" s="37"/>
      <c r="E354" s="35"/>
      <c r="P354" s="23"/>
      <c r="Q354" s="23"/>
      <c r="R354" s="23"/>
      <c r="S354" s="23"/>
      <c r="T354" s="23"/>
      <c r="U354" s="23"/>
    </row>
    <row r="355" spans="1:21" s="34" customFormat="1" x14ac:dyDescent="0.35">
      <c r="A355" s="37"/>
      <c r="E355" s="35"/>
      <c r="P355" s="23"/>
      <c r="Q355" s="23"/>
      <c r="R355" s="23"/>
      <c r="S355" s="23"/>
      <c r="T355" s="23"/>
      <c r="U355" s="23"/>
    </row>
    <row r="356" spans="1:21" s="34" customFormat="1" x14ac:dyDescent="0.35">
      <c r="A356" s="37"/>
      <c r="E356" s="35"/>
      <c r="P356" s="23"/>
      <c r="Q356" s="23"/>
      <c r="R356" s="23"/>
      <c r="S356" s="23"/>
      <c r="T356" s="23"/>
      <c r="U356" s="23"/>
    </row>
    <row r="357" spans="1:21" s="34" customFormat="1" x14ac:dyDescent="0.35">
      <c r="A357" s="37"/>
      <c r="E357" s="35"/>
      <c r="P357" s="23"/>
      <c r="Q357" s="23"/>
      <c r="R357" s="23"/>
      <c r="S357" s="23"/>
      <c r="T357" s="23"/>
      <c r="U357" s="23"/>
    </row>
    <row r="358" spans="1:21" s="34" customFormat="1" x14ac:dyDescent="0.35">
      <c r="A358" s="37"/>
      <c r="E358" s="35"/>
      <c r="P358" s="23"/>
      <c r="Q358" s="23"/>
      <c r="R358" s="23"/>
      <c r="S358" s="23"/>
      <c r="T358" s="23"/>
      <c r="U358" s="23"/>
    </row>
    <row r="359" spans="1:21" s="34" customFormat="1" x14ac:dyDescent="0.35">
      <c r="A359" s="37"/>
      <c r="E359" s="35"/>
      <c r="P359" s="23"/>
      <c r="Q359" s="23"/>
      <c r="R359" s="23"/>
      <c r="S359" s="23"/>
      <c r="T359" s="23"/>
      <c r="U359" s="23"/>
    </row>
    <row r="360" spans="1:21" s="34" customFormat="1" x14ac:dyDescent="0.35">
      <c r="A360" s="37"/>
      <c r="E360" s="35"/>
      <c r="P360" s="23"/>
      <c r="Q360" s="23"/>
      <c r="R360" s="23"/>
      <c r="S360" s="23"/>
      <c r="T360" s="23"/>
      <c r="U360" s="23"/>
    </row>
    <row r="361" spans="1:21" s="34" customFormat="1" x14ac:dyDescent="0.35">
      <c r="A361" s="37"/>
      <c r="E361" s="35"/>
      <c r="P361" s="23"/>
      <c r="Q361" s="23"/>
      <c r="R361" s="23"/>
      <c r="S361" s="23"/>
      <c r="T361" s="23"/>
      <c r="U361" s="23"/>
    </row>
    <row r="362" spans="1:21" s="34" customFormat="1" x14ac:dyDescent="0.35">
      <c r="A362" s="37"/>
      <c r="E362" s="35"/>
      <c r="P362" s="23"/>
      <c r="Q362" s="23"/>
      <c r="R362" s="23"/>
      <c r="S362" s="23"/>
      <c r="T362" s="23"/>
      <c r="U362" s="23"/>
    </row>
    <row r="363" spans="1:21" s="34" customFormat="1" x14ac:dyDescent="0.35">
      <c r="A363" s="37"/>
      <c r="E363" s="35"/>
      <c r="P363" s="23"/>
      <c r="Q363" s="23"/>
      <c r="R363" s="23"/>
      <c r="S363" s="23"/>
      <c r="T363" s="23"/>
      <c r="U363" s="23"/>
    </row>
    <row r="364" spans="1:21" s="34" customFormat="1" x14ac:dyDescent="0.35">
      <c r="A364" s="37"/>
      <c r="E364" s="35"/>
      <c r="P364" s="23"/>
      <c r="Q364" s="23"/>
      <c r="R364" s="23"/>
      <c r="S364" s="23"/>
      <c r="T364" s="23"/>
      <c r="U364" s="23"/>
    </row>
    <row r="365" spans="1:21" s="34" customFormat="1" x14ac:dyDescent="0.35">
      <c r="A365" s="37"/>
      <c r="E365" s="35"/>
      <c r="P365" s="23"/>
      <c r="Q365" s="23"/>
      <c r="R365" s="23"/>
      <c r="S365" s="23"/>
      <c r="T365" s="23"/>
      <c r="U365" s="23"/>
    </row>
    <row r="366" spans="1:21" s="34" customFormat="1" x14ac:dyDescent="0.35">
      <c r="A366" s="37"/>
      <c r="E366" s="35"/>
      <c r="P366" s="23"/>
      <c r="Q366" s="23"/>
      <c r="R366" s="23"/>
      <c r="S366" s="23"/>
      <c r="T366" s="23"/>
      <c r="U366" s="23"/>
    </row>
    <row r="367" spans="1:21" s="34" customFormat="1" x14ac:dyDescent="0.35">
      <c r="A367" s="37"/>
      <c r="E367" s="35"/>
      <c r="P367" s="23"/>
      <c r="Q367" s="23"/>
      <c r="R367" s="23"/>
      <c r="S367" s="23"/>
      <c r="T367" s="23"/>
      <c r="U367" s="23"/>
    </row>
    <row r="368" spans="1:21" s="34" customFormat="1" x14ac:dyDescent="0.35">
      <c r="A368" s="37"/>
      <c r="E368" s="35"/>
      <c r="P368" s="23"/>
      <c r="Q368" s="23"/>
      <c r="R368" s="23"/>
      <c r="S368" s="23"/>
      <c r="T368" s="23"/>
      <c r="U368" s="23"/>
    </row>
    <row r="369" spans="1:21" s="34" customFormat="1" x14ac:dyDescent="0.35">
      <c r="A369" s="37"/>
      <c r="E369" s="35"/>
      <c r="P369" s="23"/>
      <c r="Q369" s="23"/>
      <c r="R369" s="23"/>
      <c r="S369" s="23"/>
      <c r="T369" s="23"/>
      <c r="U369" s="23"/>
    </row>
    <row r="370" spans="1:21" s="34" customFormat="1" x14ac:dyDescent="0.35">
      <c r="A370" s="37"/>
      <c r="E370" s="35"/>
      <c r="P370" s="23"/>
      <c r="Q370" s="23"/>
      <c r="R370" s="23"/>
      <c r="S370" s="23"/>
      <c r="T370" s="23"/>
      <c r="U370" s="23"/>
    </row>
    <row r="371" spans="1:21" s="34" customFormat="1" x14ac:dyDescent="0.35">
      <c r="A371" s="37"/>
      <c r="E371" s="35"/>
      <c r="P371" s="23"/>
      <c r="Q371" s="23"/>
      <c r="R371" s="23"/>
      <c r="S371" s="23"/>
      <c r="T371" s="23"/>
      <c r="U371" s="23"/>
    </row>
    <row r="372" spans="1:21" s="34" customFormat="1" x14ac:dyDescent="0.35">
      <c r="A372" s="37"/>
      <c r="E372" s="35"/>
      <c r="P372" s="23"/>
      <c r="Q372" s="23"/>
      <c r="R372" s="23"/>
      <c r="S372" s="23"/>
      <c r="T372" s="23"/>
      <c r="U372" s="23"/>
    </row>
    <row r="373" spans="1:21" s="34" customFormat="1" x14ac:dyDescent="0.35">
      <c r="A373" s="37"/>
      <c r="E373" s="35"/>
      <c r="P373" s="23"/>
      <c r="Q373" s="23"/>
      <c r="R373" s="23"/>
      <c r="S373" s="23"/>
      <c r="T373" s="23"/>
      <c r="U373" s="23"/>
    </row>
    <row r="374" spans="1:21" s="34" customFormat="1" x14ac:dyDescent="0.35">
      <c r="A374" s="37"/>
      <c r="E374" s="35"/>
      <c r="P374" s="23"/>
      <c r="Q374" s="23"/>
      <c r="R374" s="23"/>
      <c r="S374" s="23"/>
      <c r="T374" s="23"/>
      <c r="U374" s="23"/>
    </row>
    <row r="375" spans="1:21" s="34" customFormat="1" x14ac:dyDescent="0.35">
      <c r="A375" s="37"/>
      <c r="E375" s="35"/>
      <c r="P375" s="23"/>
      <c r="Q375" s="23"/>
      <c r="R375" s="23"/>
      <c r="S375" s="23"/>
      <c r="T375" s="23"/>
      <c r="U375" s="23"/>
    </row>
    <row r="376" spans="1:21" s="34" customFormat="1" x14ac:dyDescent="0.35">
      <c r="A376" s="37"/>
      <c r="E376" s="35"/>
      <c r="P376" s="23"/>
      <c r="Q376" s="23"/>
      <c r="R376" s="23"/>
      <c r="S376" s="23"/>
      <c r="T376" s="23"/>
      <c r="U376" s="23"/>
    </row>
    <row r="377" spans="1:21" s="34" customFormat="1" x14ac:dyDescent="0.35">
      <c r="A377" s="37"/>
      <c r="E377" s="35"/>
      <c r="P377" s="23"/>
      <c r="Q377" s="23"/>
      <c r="R377" s="23"/>
      <c r="S377" s="23"/>
      <c r="T377" s="23"/>
      <c r="U377" s="23"/>
    </row>
    <row r="378" spans="1:21" s="34" customFormat="1" x14ac:dyDescent="0.35">
      <c r="A378" s="37"/>
      <c r="E378" s="35"/>
      <c r="P378" s="23"/>
      <c r="Q378" s="23"/>
      <c r="R378" s="23"/>
      <c r="S378" s="23"/>
      <c r="T378" s="23"/>
      <c r="U378" s="23"/>
    </row>
    <row r="379" spans="1:21" s="34" customFormat="1" x14ac:dyDescent="0.35">
      <c r="A379" s="37"/>
      <c r="E379" s="35"/>
      <c r="P379" s="23"/>
      <c r="Q379" s="23"/>
      <c r="R379" s="23"/>
      <c r="S379" s="23"/>
      <c r="T379" s="23"/>
      <c r="U379" s="23"/>
    </row>
    <row r="380" spans="1:21" s="34" customFormat="1" x14ac:dyDescent="0.35">
      <c r="A380" s="37"/>
      <c r="E380" s="35"/>
      <c r="P380" s="23"/>
      <c r="Q380" s="23"/>
      <c r="R380" s="23"/>
      <c r="S380" s="23"/>
      <c r="T380" s="23"/>
      <c r="U380" s="23"/>
    </row>
    <row r="381" spans="1:21" s="34" customFormat="1" x14ac:dyDescent="0.35">
      <c r="A381" s="37"/>
      <c r="E381" s="35"/>
      <c r="P381" s="23"/>
      <c r="Q381" s="23"/>
      <c r="R381" s="23"/>
      <c r="S381" s="23"/>
      <c r="T381" s="23"/>
      <c r="U381" s="23"/>
    </row>
    <row r="382" spans="1:21" s="34" customFormat="1" x14ac:dyDescent="0.35">
      <c r="A382" s="37"/>
      <c r="E382" s="35"/>
      <c r="P382" s="23"/>
      <c r="Q382" s="23"/>
      <c r="R382" s="23"/>
      <c r="S382" s="23"/>
      <c r="T382" s="23"/>
      <c r="U382" s="23"/>
    </row>
    <row r="383" spans="1:21" s="34" customFormat="1" x14ac:dyDescent="0.35">
      <c r="A383" s="37"/>
      <c r="E383" s="35"/>
      <c r="P383" s="23"/>
      <c r="Q383" s="23"/>
      <c r="R383" s="23"/>
      <c r="S383" s="23"/>
      <c r="T383" s="23"/>
      <c r="U383" s="23"/>
    </row>
    <row r="384" spans="1:21" s="34" customFormat="1" x14ac:dyDescent="0.35">
      <c r="A384" s="37"/>
      <c r="E384" s="35"/>
      <c r="P384" s="23"/>
      <c r="Q384" s="23"/>
      <c r="R384" s="23"/>
      <c r="S384" s="23"/>
      <c r="T384" s="23"/>
      <c r="U384" s="23"/>
    </row>
    <row r="385" spans="1:21" s="34" customFormat="1" x14ac:dyDescent="0.35">
      <c r="A385" s="37"/>
      <c r="E385" s="35"/>
      <c r="P385" s="23"/>
      <c r="Q385" s="23"/>
      <c r="R385" s="23"/>
      <c r="S385" s="23"/>
      <c r="T385" s="23"/>
      <c r="U385" s="23"/>
    </row>
    <row r="386" spans="1:21" s="34" customFormat="1" x14ac:dyDescent="0.35">
      <c r="A386" s="37"/>
      <c r="E386" s="35"/>
      <c r="P386" s="23"/>
      <c r="Q386" s="23"/>
      <c r="R386" s="23"/>
      <c r="S386" s="23"/>
      <c r="T386" s="23"/>
      <c r="U386" s="23"/>
    </row>
    <row r="387" spans="1:21" s="34" customFormat="1" x14ac:dyDescent="0.35">
      <c r="A387" s="37"/>
      <c r="E387" s="35"/>
      <c r="P387" s="23"/>
      <c r="Q387" s="23"/>
      <c r="R387" s="23"/>
      <c r="S387" s="23"/>
      <c r="T387" s="23"/>
      <c r="U387" s="23"/>
    </row>
    <row r="388" spans="1:21" s="34" customFormat="1" x14ac:dyDescent="0.35">
      <c r="A388" s="37"/>
      <c r="E388" s="35"/>
      <c r="P388" s="23"/>
      <c r="Q388" s="23"/>
      <c r="R388" s="23"/>
      <c r="S388" s="23"/>
      <c r="T388" s="23"/>
      <c r="U388" s="23"/>
    </row>
    <row r="389" spans="1:21" s="34" customFormat="1" x14ac:dyDescent="0.35">
      <c r="A389" s="37"/>
      <c r="E389" s="35"/>
      <c r="P389" s="23"/>
      <c r="Q389" s="23"/>
      <c r="R389" s="23"/>
      <c r="S389" s="23"/>
      <c r="T389" s="23"/>
      <c r="U389" s="23"/>
    </row>
    <row r="390" spans="1:21" s="34" customFormat="1" x14ac:dyDescent="0.35">
      <c r="A390" s="37"/>
      <c r="E390" s="35"/>
      <c r="P390" s="23"/>
      <c r="Q390" s="23"/>
      <c r="R390" s="23"/>
      <c r="S390" s="23"/>
      <c r="T390" s="23"/>
      <c r="U390" s="23"/>
    </row>
    <row r="391" spans="1:21" s="34" customFormat="1" x14ac:dyDescent="0.35">
      <c r="A391" s="37"/>
      <c r="E391" s="35"/>
      <c r="P391" s="23"/>
      <c r="Q391" s="23"/>
      <c r="R391" s="23"/>
      <c r="S391" s="23"/>
      <c r="T391" s="23"/>
      <c r="U391" s="23"/>
    </row>
    <row r="392" spans="1:21" s="34" customFormat="1" x14ac:dyDescent="0.35">
      <c r="A392" s="37"/>
      <c r="E392" s="35"/>
      <c r="P392" s="23"/>
      <c r="Q392" s="23"/>
      <c r="R392" s="23"/>
      <c r="S392" s="23"/>
      <c r="T392" s="23"/>
      <c r="U392" s="23"/>
    </row>
    <row r="393" spans="1:21" s="34" customFormat="1" x14ac:dyDescent="0.35">
      <c r="A393" s="37"/>
      <c r="E393" s="35"/>
      <c r="P393" s="23"/>
      <c r="Q393" s="23"/>
      <c r="R393" s="23"/>
      <c r="S393" s="23"/>
      <c r="T393" s="23"/>
      <c r="U393" s="23"/>
    </row>
    <row r="394" spans="1:21" s="34" customFormat="1" x14ac:dyDescent="0.35">
      <c r="A394" s="37"/>
      <c r="E394" s="35"/>
      <c r="P394" s="23"/>
      <c r="Q394" s="23"/>
      <c r="R394" s="23"/>
      <c r="S394" s="23"/>
      <c r="T394" s="23"/>
      <c r="U394" s="23"/>
    </row>
    <row r="395" spans="1:21" s="34" customFormat="1" x14ac:dyDescent="0.35">
      <c r="A395" s="37"/>
      <c r="E395" s="35"/>
      <c r="P395" s="23"/>
      <c r="Q395" s="23"/>
      <c r="R395" s="23"/>
      <c r="S395" s="23"/>
      <c r="T395" s="23"/>
      <c r="U395" s="23"/>
    </row>
    <row r="396" spans="1:21" s="34" customFormat="1" x14ac:dyDescent="0.35">
      <c r="A396" s="37"/>
      <c r="E396" s="35"/>
      <c r="P396" s="23"/>
      <c r="Q396" s="23"/>
      <c r="R396" s="23"/>
      <c r="S396" s="23"/>
      <c r="T396" s="23"/>
      <c r="U396" s="23"/>
    </row>
    <row r="397" spans="1:21" s="34" customFormat="1" x14ac:dyDescent="0.35">
      <c r="A397" s="37"/>
      <c r="E397" s="35"/>
      <c r="P397" s="23"/>
      <c r="Q397" s="23"/>
      <c r="R397" s="23"/>
      <c r="S397" s="23"/>
      <c r="T397" s="23"/>
      <c r="U397" s="23"/>
    </row>
    <row r="398" spans="1:21" s="34" customFormat="1" x14ac:dyDescent="0.35">
      <c r="A398" s="37"/>
      <c r="E398" s="35"/>
      <c r="P398" s="23"/>
      <c r="Q398" s="23"/>
      <c r="R398" s="23"/>
      <c r="S398" s="23"/>
      <c r="T398" s="23"/>
      <c r="U398" s="23"/>
    </row>
    <row r="399" spans="1:21" s="34" customFormat="1" x14ac:dyDescent="0.35">
      <c r="A399" s="37"/>
      <c r="E399" s="35"/>
      <c r="P399" s="23"/>
      <c r="Q399" s="23"/>
      <c r="R399" s="23"/>
      <c r="S399" s="23"/>
      <c r="T399" s="23"/>
      <c r="U399" s="23"/>
    </row>
    <row r="400" spans="1:21" s="34" customFormat="1" x14ac:dyDescent="0.35">
      <c r="A400" s="37"/>
      <c r="E400" s="35"/>
      <c r="P400" s="23"/>
      <c r="Q400" s="23"/>
      <c r="R400" s="23"/>
      <c r="S400" s="23"/>
      <c r="T400" s="23"/>
      <c r="U400" s="23"/>
    </row>
    <row r="401" spans="1:21" s="34" customFormat="1" x14ac:dyDescent="0.35">
      <c r="A401" s="37"/>
      <c r="E401" s="35"/>
      <c r="P401" s="23"/>
      <c r="Q401" s="23"/>
      <c r="R401" s="23"/>
      <c r="S401" s="23"/>
      <c r="T401" s="23"/>
      <c r="U401" s="23"/>
    </row>
    <row r="402" spans="1:21" s="34" customFormat="1" x14ac:dyDescent="0.35">
      <c r="A402" s="37"/>
      <c r="E402" s="35"/>
      <c r="P402" s="23"/>
      <c r="Q402" s="23"/>
      <c r="R402" s="23"/>
      <c r="S402" s="23"/>
      <c r="T402" s="23"/>
      <c r="U402" s="23"/>
    </row>
    <row r="403" spans="1:21" s="34" customFormat="1" x14ac:dyDescent="0.35">
      <c r="A403" s="37"/>
      <c r="E403" s="35"/>
      <c r="P403" s="23"/>
      <c r="Q403" s="23"/>
      <c r="R403" s="23"/>
      <c r="S403" s="23"/>
      <c r="T403" s="23"/>
      <c r="U403" s="23"/>
    </row>
    <row r="404" spans="1:21" s="34" customFormat="1" x14ac:dyDescent="0.35">
      <c r="A404" s="37"/>
      <c r="E404" s="35"/>
      <c r="P404" s="23"/>
      <c r="Q404" s="23"/>
      <c r="R404" s="23"/>
      <c r="S404" s="23"/>
      <c r="T404" s="23"/>
      <c r="U404" s="23"/>
    </row>
    <row r="405" spans="1:21" s="34" customFormat="1" x14ac:dyDescent="0.35">
      <c r="A405" s="37"/>
      <c r="E405" s="35"/>
      <c r="P405" s="23"/>
      <c r="Q405" s="23"/>
      <c r="R405" s="23"/>
      <c r="S405" s="23"/>
      <c r="T405" s="23"/>
      <c r="U405" s="23"/>
    </row>
    <row r="406" spans="1:21" s="34" customFormat="1" x14ac:dyDescent="0.35">
      <c r="A406" s="37"/>
      <c r="E406" s="35"/>
      <c r="P406" s="23"/>
      <c r="Q406" s="23"/>
      <c r="R406" s="23"/>
      <c r="S406" s="23"/>
      <c r="T406" s="23"/>
      <c r="U406" s="23"/>
    </row>
    <row r="407" spans="1:21" s="34" customFormat="1" x14ac:dyDescent="0.35">
      <c r="A407" s="37"/>
      <c r="E407" s="35"/>
      <c r="P407" s="23"/>
      <c r="Q407" s="23"/>
      <c r="R407" s="23"/>
      <c r="S407" s="23"/>
      <c r="T407" s="23"/>
      <c r="U407" s="23"/>
    </row>
    <row r="408" spans="1:21" s="34" customFormat="1" x14ac:dyDescent="0.35">
      <c r="A408" s="37"/>
      <c r="E408" s="35"/>
      <c r="P408" s="23"/>
      <c r="Q408" s="23"/>
      <c r="R408" s="23"/>
      <c r="S408" s="23"/>
      <c r="T408" s="23"/>
      <c r="U408" s="23"/>
    </row>
    <row r="409" spans="1:21" s="34" customFormat="1" x14ac:dyDescent="0.35">
      <c r="A409" s="37"/>
      <c r="E409" s="35"/>
      <c r="P409" s="23"/>
      <c r="Q409" s="23"/>
      <c r="R409" s="23"/>
      <c r="S409" s="23"/>
      <c r="T409" s="23"/>
      <c r="U409" s="23"/>
    </row>
    <row r="410" spans="1:21" s="34" customFormat="1" x14ac:dyDescent="0.35">
      <c r="A410" s="37"/>
      <c r="E410" s="35"/>
      <c r="P410" s="23"/>
      <c r="Q410" s="23"/>
      <c r="R410" s="23"/>
      <c r="S410" s="23"/>
      <c r="T410" s="23"/>
      <c r="U410" s="23"/>
    </row>
    <row r="411" spans="1:21" s="34" customFormat="1" x14ac:dyDescent="0.35">
      <c r="A411" s="37"/>
      <c r="E411" s="35"/>
      <c r="P411" s="23"/>
      <c r="Q411" s="23"/>
      <c r="R411" s="23"/>
      <c r="S411" s="23"/>
      <c r="T411" s="23"/>
      <c r="U411" s="23"/>
    </row>
    <row r="412" spans="1:21" s="34" customFormat="1" x14ac:dyDescent="0.35">
      <c r="A412" s="37"/>
      <c r="E412" s="35"/>
      <c r="P412" s="23"/>
      <c r="Q412" s="23"/>
      <c r="R412" s="23"/>
      <c r="S412" s="23"/>
      <c r="T412" s="23"/>
      <c r="U412" s="23"/>
    </row>
    <row r="413" spans="1:21" s="34" customFormat="1" x14ac:dyDescent="0.35">
      <c r="A413" s="37"/>
      <c r="E413" s="35"/>
      <c r="P413" s="23"/>
      <c r="Q413" s="23"/>
      <c r="R413" s="23"/>
      <c r="S413" s="23"/>
      <c r="T413" s="23"/>
      <c r="U413" s="23"/>
    </row>
    <row r="414" spans="1:21" s="34" customFormat="1" x14ac:dyDescent="0.35">
      <c r="A414" s="37"/>
      <c r="E414" s="35"/>
      <c r="P414" s="23"/>
      <c r="Q414" s="23"/>
      <c r="R414" s="23"/>
      <c r="S414" s="23"/>
      <c r="T414" s="23"/>
      <c r="U414" s="23"/>
    </row>
    <row r="415" spans="1:21" s="34" customFormat="1" x14ac:dyDescent="0.35">
      <c r="A415" s="37"/>
      <c r="E415" s="35"/>
      <c r="P415" s="23"/>
      <c r="Q415" s="23"/>
      <c r="R415" s="23"/>
      <c r="S415" s="23"/>
      <c r="T415" s="23"/>
      <c r="U415" s="23"/>
    </row>
    <row r="416" spans="1:21" s="34" customFormat="1" x14ac:dyDescent="0.35">
      <c r="A416" s="37"/>
      <c r="E416" s="35"/>
      <c r="P416" s="23"/>
      <c r="Q416" s="23"/>
      <c r="R416" s="23"/>
      <c r="S416" s="23"/>
      <c r="T416" s="23"/>
      <c r="U416" s="23"/>
    </row>
    <row r="417" spans="1:21" s="34" customFormat="1" x14ac:dyDescent="0.35">
      <c r="A417" s="37"/>
      <c r="E417" s="35"/>
      <c r="P417" s="23"/>
      <c r="Q417" s="23"/>
      <c r="R417" s="23"/>
      <c r="S417" s="23"/>
      <c r="T417" s="23"/>
      <c r="U417" s="23"/>
    </row>
    <row r="418" spans="1:21" s="34" customFormat="1" x14ac:dyDescent="0.35">
      <c r="A418" s="37"/>
      <c r="E418" s="35"/>
      <c r="P418" s="23"/>
      <c r="Q418" s="23"/>
      <c r="R418" s="23"/>
      <c r="S418" s="23"/>
      <c r="T418" s="23"/>
      <c r="U418" s="23"/>
    </row>
    <row r="419" spans="1:21" s="34" customFormat="1" x14ac:dyDescent="0.35">
      <c r="A419" s="37"/>
      <c r="E419" s="35"/>
      <c r="P419" s="23"/>
      <c r="Q419" s="23"/>
      <c r="R419" s="23"/>
      <c r="S419" s="23"/>
      <c r="T419" s="23"/>
      <c r="U419" s="23"/>
    </row>
    <row r="420" spans="1:21" s="34" customFormat="1" x14ac:dyDescent="0.35">
      <c r="A420" s="37"/>
      <c r="E420" s="35"/>
      <c r="P420" s="23"/>
      <c r="Q420" s="23"/>
      <c r="R420" s="23"/>
      <c r="S420" s="23"/>
      <c r="T420" s="23"/>
      <c r="U420" s="23"/>
    </row>
    <row r="421" spans="1:21" s="34" customFormat="1" x14ac:dyDescent="0.35">
      <c r="A421" s="37"/>
      <c r="E421" s="35"/>
      <c r="P421" s="23"/>
      <c r="Q421" s="23"/>
      <c r="R421" s="23"/>
      <c r="S421" s="23"/>
      <c r="T421" s="23"/>
      <c r="U421" s="23"/>
    </row>
    <row r="422" spans="1:21" s="34" customFormat="1" x14ac:dyDescent="0.35">
      <c r="A422" s="37"/>
      <c r="E422" s="35"/>
      <c r="P422" s="23"/>
      <c r="Q422" s="23"/>
      <c r="R422" s="23"/>
      <c r="S422" s="23"/>
      <c r="T422" s="23"/>
      <c r="U422" s="23"/>
    </row>
    <row r="423" spans="1:21" s="34" customFormat="1" x14ac:dyDescent="0.35">
      <c r="A423" s="37"/>
      <c r="E423" s="35"/>
      <c r="P423" s="23"/>
      <c r="Q423" s="23"/>
      <c r="R423" s="23"/>
      <c r="S423" s="23"/>
      <c r="T423" s="23"/>
      <c r="U423" s="23"/>
    </row>
    <row r="424" spans="1:21" s="34" customFormat="1" x14ac:dyDescent="0.35">
      <c r="A424" s="37"/>
      <c r="E424" s="35"/>
      <c r="P424" s="23"/>
      <c r="Q424" s="23"/>
      <c r="R424" s="23"/>
      <c r="S424" s="23"/>
      <c r="T424" s="23"/>
      <c r="U424" s="23"/>
    </row>
    <row r="425" spans="1:21" s="34" customFormat="1" x14ac:dyDescent="0.35">
      <c r="A425" s="37"/>
      <c r="E425" s="35"/>
      <c r="P425" s="23"/>
      <c r="Q425" s="23"/>
      <c r="R425" s="23"/>
      <c r="S425" s="23"/>
      <c r="T425" s="23"/>
      <c r="U425" s="23"/>
    </row>
    <row r="426" spans="1:21" s="34" customFormat="1" x14ac:dyDescent="0.35">
      <c r="A426" s="37"/>
      <c r="E426" s="35"/>
      <c r="P426" s="23"/>
      <c r="Q426" s="23"/>
      <c r="R426" s="23"/>
      <c r="S426" s="23"/>
      <c r="T426" s="23"/>
      <c r="U426" s="23"/>
    </row>
    <row r="427" spans="1:21" s="34" customFormat="1" x14ac:dyDescent="0.35">
      <c r="A427" s="37"/>
      <c r="E427" s="35"/>
      <c r="P427" s="23"/>
      <c r="Q427" s="23"/>
      <c r="R427" s="23"/>
      <c r="S427" s="23"/>
      <c r="T427" s="23"/>
      <c r="U427" s="23"/>
    </row>
    <row r="428" spans="1:21" s="34" customFormat="1" x14ac:dyDescent="0.35">
      <c r="A428" s="37"/>
      <c r="E428" s="35"/>
      <c r="P428" s="23"/>
      <c r="Q428" s="23"/>
      <c r="R428" s="23"/>
      <c r="S428" s="23"/>
      <c r="T428" s="23"/>
      <c r="U428" s="23"/>
    </row>
    <row r="429" spans="1:21" s="34" customFormat="1" x14ac:dyDescent="0.35">
      <c r="A429" s="37"/>
      <c r="E429" s="35"/>
      <c r="P429" s="23"/>
      <c r="Q429" s="23"/>
      <c r="R429" s="23"/>
      <c r="S429" s="23"/>
      <c r="T429" s="23"/>
      <c r="U429" s="23"/>
    </row>
    <row r="430" spans="1:21" s="34" customFormat="1" x14ac:dyDescent="0.35">
      <c r="A430" s="37"/>
      <c r="E430" s="35"/>
      <c r="P430" s="23"/>
      <c r="Q430" s="23"/>
      <c r="R430" s="23"/>
      <c r="S430" s="23"/>
      <c r="T430" s="23"/>
      <c r="U430" s="23"/>
    </row>
    <row r="431" spans="1:21" s="34" customFormat="1" x14ac:dyDescent="0.35">
      <c r="A431" s="37"/>
      <c r="E431" s="35"/>
      <c r="P431" s="23"/>
      <c r="Q431" s="23"/>
      <c r="R431" s="23"/>
      <c r="S431" s="23"/>
      <c r="T431" s="23"/>
      <c r="U431" s="23"/>
    </row>
    <row r="432" spans="1:21" s="34" customFormat="1" x14ac:dyDescent="0.35">
      <c r="A432" s="37"/>
      <c r="E432" s="35"/>
      <c r="P432" s="23"/>
      <c r="Q432" s="23"/>
      <c r="R432" s="23"/>
      <c r="S432" s="23"/>
      <c r="T432" s="23"/>
      <c r="U432" s="23"/>
    </row>
    <row r="433" spans="1:21" s="34" customFormat="1" x14ac:dyDescent="0.35">
      <c r="A433" s="37"/>
      <c r="E433" s="35"/>
      <c r="P433" s="23"/>
      <c r="Q433" s="23"/>
      <c r="R433" s="23"/>
      <c r="S433" s="23"/>
      <c r="T433" s="23"/>
      <c r="U433" s="23"/>
    </row>
    <row r="434" spans="1:21" s="34" customFormat="1" x14ac:dyDescent="0.35">
      <c r="A434" s="37"/>
      <c r="E434" s="35"/>
      <c r="P434" s="23"/>
      <c r="Q434" s="23"/>
      <c r="R434" s="23"/>
      <c r="S434" s="23"/>
      <c r="T434" s="23"/>
      <c r="U434" s="23"/>
    </row>
    <row r="435" spans="1:21" s="34" customFormat="1" x14ac:dyDescent="0.35">
      <c r="A435" s="37"/>
      <c r="E435" s="35"/>
      <c r="P435" s="23"/>
      <c r="Q435" s="23"/>
      <c r="R435" s="23"/>
      <c r="S435" s="23"/>
      <c r="T435" s="23"/>
      <c r="U435" s="23"/>
    </row>
    <row r="436" spans="1:21" s="34" customFormat="1" x14ac:dyDescent="0.35">
      <c r="A436" s="37"/>
      <c r="E436" s="35"/>
      <c r="P436" s="23"/>
      <c r="Q436" s="23"/>
      <c r="R436" s="23"/>
      <c r="S436" s="23"/>
      <c r="T436" s="23"/>
      <c r="U436" s="23"/>
    </row>
    <row r="437" spans="1:21" s="34" customFormat="1" x14ac:dyDescent="0.35">
      <c r="A437" s="37"/>
      <c r="E437" s="35"/>
      <c r="P437" s="23"/>
      <c r="Q437" s="23"/>
      <c r="R437" s="23"/>
      <c r="S437" s="23"/>
      <c r="T437" s="23"/>
      <c r="U437" s="23"/>
    </row>
    <row r="438" spans="1:21" s="34" customFormat="1" x14ac:dyDescent="0.35">
      <c r="A438" s="37"/>
      <c r="E438" s="35"/>
      <c r="P438" s="23"/>
      <c r="Q438" s="23"/>
      <c r="R438" s="23"/>
      <c r="S438" s="23"/>
      <c r="T438" s="23"/>
      <c r="U438" s="23"/>
    </row>
    <row r="439" spans="1:21" s="34" customFormat="1" x14ac:dyDescent="0.35">
      <c r="A439" s="37"/>
      <c r="E439" s="35"/>
      <c r="P439" s="23"/>
      <c r="Q439" s="23"/>
      <c r="R439" s="23"/>
      <c r="S439" s="23"/>
      <c r="T439" s="23"/>
      <c r="U439" s="23"/>
    </row>
    <row r="440" spans="1:21" s="34" customFormat="1" x14ac:dyDescent="0.35">
      <c r="A440" s="37"/>
      <c r="E440" s="35"/>
      <c r="P440" s="23"/>
      <c r="Q440" s="23"/>
      <c r="R440" s="23"/>
      <c r="S440" s="23"/>
      <c r="T440" s="23"/>
      <c r="U440" s="23"/>
    </row>
    <row r="441" spans="1:21" s="34" customFormat="1" x14ac:dyDescent="0.35">
      <c r="A441" s="37"/>
      <c r="E441" s="35"/>
      <c r="P441" s="23"/>
      <c r="Q441" s="23"/>
      <c r="R441" s="23"/>
      <c r="S441" s="23"/>
      <c r="T441" s="23"/>
      <c r="U441" s="23"/>
    </row>
    <row r="442" spans="1:21" s="34" customFormat="1" x14ac:dyDescent="0.35">
      <c r="A442" s="37"/>
      <c r="E442" s="35"/>
      <c r="P442" s="23"/>
      <c r="Q442" s="23"/>
      <c r="R442" s="23"/>
      <c r="S442" s="23"/>
      <c r="T442" s="23"/>
      <c r="U442" s="23"/>
    </row>
    <row r="443" spans="1:21" s="34" customFormat="1" x14ac:dyDescent="0.35">
      <c r="A443" s="37"/>
      <c r="E443" s="35"/>
      <c r="P443" s="23"/>
      <c r="Q443" s="23"/>
      <c r="R443" s="23"/>
      <c r="S443" s="23"/>
      <c r="T443" s="23"/>
      <c r="U443" s="23"/>
    </row>
    <row r="444" spans="1:21" s="34" customFormat="1" x14ac:dyDescent="0.35">
      <c r="A444" s="37"/>
      <c r="E444" s="35"/>
      <c r="P444" s="23"/>
      <c r="Q444" s="23"/>
      <c r="R444" s="23"/>
      <c r="S444" s="23"/>
      <c r="T444" s="23"/>
      <c r="U444" s="23"/>
    </row>
    <row r="445" spans="1:21" s="34" customFormat="1" x14ac:dyDescent="0.35">
      <c r="A445" s="37"/>
      <c r="E445" s="35"/>
      <c r="P445" s="23"/>
      <c r="Q445" s="23"/>
      <c r="R445" s="23"/>
      <c r="S445" s="23"/>
      <c r="T445" s="23"/>
      <c r="U445" s="23"/>
    </row>
    <row r="446" spans="1:21" s="34" customFormat="1" x14ac:dyDescent="0.35">
      <c r="A446" s="37"/>
      <c r="E446" s="35"/>
      <c r="P446" s="23"/>
      <c r="Q446" s="23"/>
      <c r="R446" s="23"/>
      <c r="S446" s="23"/>
      <c r="T446" s="23"/>
      <c r="U446" s="23"/>
    </row>
    <row r="447" spans="1:21" s="34" customFormat="1" x14ac:dyDescent="0.35">
      <c r="A447" s="37"/>
      <c r="E447" s="35"/>
      <c r="P447" s="23"/>
      <c r="Q447" s="23"/>
      <c r="R447" s="23"/>
      <c r="S447" s="23"/>
      <c r="T447" s="23"/>
      <c r="U447" s="23"/>
    </row>
    <row r="448" spans="1:21" s="34" customFormat="1" x14ac:dyDescent="0.35">
      <c r="A448" s="37"/>
      <c r="E448" s="35"/>
      <c r="P448" s="23"/>
      <c r="Q448" s="23"/>
      <c r="R448" s="23"/>
      <c r="S448" s="23"/>
      <c r="T448" s="23"/>
      <c r="U448" s="23"/>
    </row>
    <row r="449" spans="1:21" s="34" customFormat="1" x14ac:dyDescent="0.35">
      <c r="A449" s="37"/>
      <c r="E449" s="35"/>
      <c r="P449" s="23"/>
      <c r="Q449" s="23"/>
      <c r="R449" s="23"/>
      <c r="S449" s="23"/>
      <c r="T449" s="23"/>
      <c r="U449" s="23"/>
    </row>
    <row r="450" spans="1:21" s="34" customFormat="1" x14ac:dyDescent="0.35">
      <c r="A450" s="37"/>
      <c r="E450" s="35"/>
      <c r="P450" s="23"/>
      <c r="Q450" s="23"/>
      <c r="R450" s="23"/>
      <c r="S450" s="23"/>
      <c r="T450" s="23"/>
      <c r="U450" s="23"/>
    </row>
    <row r="451" spans="1:21" s="34" customFormat="1" x14ac:dyDescent="0.35">
      <c r="A451" s="37"/>
      <c r="E451" s="35"/>
      <c r="P451" s="23"/>
      <c r="Q451" s="23"/>
      <c r="R451" s="23"/>
      <c r="S451" s="23"/>
      <c r="T451" s="23"/>
      <c r="U451" s="23"/>
    </row>
    <row r="452" spans="1:21" s="34" customFormat="1" x14ac:dyDescent="0.35">
      <c r="A452" s="37"/>
      <c r="E452" s="35"/>
      <c r="P452" s="23"/>
      <c r="Q452" s="23"/>
      <c r="R452" s="23"/>
      <c r="S452" s="23"/>
      <c r="T452" s="23"/>
      <c r="U452" s="23"/>
    </row>
    <row r="453" spans="1:21" s="34" customFormat="1" x14ac:dyDescent="0.35">
      <c r="A453" s="37"/>
      <c r="E453" s="35"/>
      <c r="P453" s="23"/>
      <c r="Q453" s="23"/>
      <c r="R453" s="23"/>
      <c r="S453" s="23"/>
      <c r="T453" s="23"/>
      <c r="U453" s="23"/>
    </row>
    <row r="454" spans="1:21" s="34" customFormat="1" x14ac:dyDescent="0.35">
      <c r="A454" s="37"/>
      <c r="E454" s="35"/>
      <c r="P454" s="23"/>
      <c r="Q454" s="23"/>
      <c r="R454" s="23"/>
      <c r="S454" s="23"/>
      <c r="T454" s="23"/>
      <c r="U454" s="23"/>
    </row>
    <row r="455" spans="1:21" s="34" customFormat="1" x14ac:dyDescent="0.35">
      <c r="A455" s="37"/>
      <c r="E455" s="35"/>
      <c r="P455" s="23"/>
      <c r="Q455" s="23"/>
      <c r="R455" s="23"/>
      <c r="S455" s="23"/>
      <c r="T455" s="23"/>
      <c r="U455" s="23"/>
    </row>
    <row r="456" spans="1:21" s="34" customFormat="1" x14ac:dyDescent="0.35">
      <c r="A456" s="37"/>
      <c r="E456" s="35"/>
      <c r="P456" s="23"/>
      <c r="Q456" s="23"/>
      <c r="R456" s="23"/>
      <c r="S456" s="23"/>
      <c r="T456" s="23"/>
      <c r="U456" s="23"/>
    </row>
    <row r="457" spans="1:21" s="34" customFormat="1" x14ac:dyDescent="0.35">
      <c r="A457" s="37"/>
      <c r="E457" s="35"/>
      <c r="P457" s="23"/>
      <c r="Q457" s="23"/>
      <c r="R457" s="23"/>
      <c r="S457" s="23"/>
      <c r="T457" s="23"/>
      <c r="U457" s="23"/>
    </row>
    <row r="458" spans="1:21" s="34" customFormat="1" x14ac:dyDescent="0.35">
      <c r="A458" s="37"/>
      <c r="E458" s="35"/>
      <c r="P458" s="23"/>
      <c r="Q458" s="23"/>
      <c r="R458" s="23"/>
      <c r="S458" s="23"/>
      <c r="T458" s="23"/>
      <c r="U458" s="23"/>
    </row>
    <row r="459" spans="1:21" s="34" customFormat="1" x14ac:dyDescent="0.35">
      <c r="A459" s="37"/>
      <c r="E459" s="35"/>
      <c r="P459" s="23"/>
      <c r="Q459" s="23"/>
      <c r="R459" s="23"/>
      <c r="S459" s="23"/>
      <c r="T459" s="23"/>
      <c r="U459" s="23"/>
    </row>
    <row r="460" spans="1:21" s="34" customFormat="1" x14ac:dyDescent="0.35">
      <c r="A460" s="37"/>
      <c r="E460" s="35"/>
      <c r="P460" s="23"/>
      <c r="Q460" s="23"/>
      <c r="R460" s="23"/>
      <c r="S460" s="23"/>
      <c r="T460" s="23"/>
      <c r="U460" s="23"/>
    </row>
    <row r="461" spans="1:21" s="34" customFormat="1" x14ac:dyDescent="0.35">
      <c r="A461" s="37"/>
      <c r="E461" s="35"/>
      <c r="P461" s="23"/>
      <c r="Q461" s="23"/>
      <c r="R461" s="23"/>
      <c r="S461" s="23"/>
      <c r="T461" s="23"/>
      <c r="U461" s="23"/>
    </row>
    <row r="462" spans="1:21" s="34" customFormat="1" x14ac:dyDescent="0.35">
      <c r="A462" s="37"/>
      <c r="E462" s="35"/>
      <c r="P462" s="23"/>
      <c r="Q462" s="23"/>
      <c r="R462" s="23"/>
      <c r="S462" s="23"/>
      <c r="T462" s="23"/>
      <c r="U462" s="23"/>
    </row>
    <row r="463" spans="1:21" s="34" customFormat="1" x14ac:dyDescent="0.35">
      <c r="A463" s="37"/>
      <c r="E463" s="35"/>
      <c r="P463" s="23"/>
      <c r="Q463" s="23"/>
      <c r="R463" s="23"/>
      <c r="S463" s="23"/>
      <c r="T463" s="23"/>
      <c r="U463" s="23"/>
    </row>
    <row r="464" spans="1:21" s="34" customFormat="1" x14ac:dyDescent="0.35">
      <c r="A464" s="37"/>
      <c r="E464" s="35"/>
      <c r="P464" s="23"/>
      <c r="Q464" s="23"/>
      <c r="R464" s="23"/>
      <c r="S464" s="23"/>
      <c r="T464" s="23"/>
      <c r="U464" s="23"/>
    </row>
    <row r="465" spans="1:21" s="34" customFormat="1" x14ac:dyDescent="0.35">
      <c r="A465" s="37"/>
      <c r="E465" s="35"/>
      <c r="P465" s="23"/>
      <c r="Q465" s="23"/>
      <c r="R465" s="23"/>
      <c r="S465" s="23"/>
      <c r="T465" s="23"/>
      <c r="U465" s="23"/>
    </row>
    <row r="466" spans="1:21" s="34" customFormat="1" x14ac:dyDescent="0.35">
      <c r="A466" s="37"/>
      <c r="E466" s="35"/>
      <c r="P466" s="23"/>
      <c r="Q466" s="23"/>
      <c r="R466" s="23"/>
      <c r="S466" s="23"/>
      <c r="T466" s="23"/>
      <c r="U466" s="23"/>
    </row>
    <row r="467" spans="1:21" s="34" customFormat="1" x14ac:dyDescent="0.35">
      <c r="A467" s="37"/>
      <c r="E467" s="35"/>
      <c r="P467" s="23"/>
      <c r="Q467" s="23"/>
      <c r="R467" s="23"/>
      <c r="S467" s="23"/>
      <c r="T467" s="23"/>
      <c r="U467" s="23"/>
    </row>
    <row r="468" spans="1:21" s="34" customFormat="1" x14ac:dyDescent="0.35">
      <c r="A468" s="37"/>
      <c r="E468" s="35"/>
      <c r="P468" s="23"/>
      <c r="Q468" s="23"/>
      <c r="R468" s="23"/>
      <c r="S468" s="23"/>
      <c r="T468" s="23"/>
      <c r="U468" s="23"/>
    </row>
    <row r="469" spans="1:21" s="34" customFormat="1" x14ac:dyDescent="0.35">
      <c r="A469" s="37"/>
      <c r="E469" s="35"/>
      <c r="P469" s="23"/>
      <c r="Q469" s="23"/>
      <c r="R469" s="23"/>
      <c r="S469" s="23"/>
      <c r="T469" s="23"/>
      <c r="U469" s="23"/>
    </row>
    <row r="470" spans="1:21" s="34" customFormat="1" x14ac:dyDescent="0.35">
      <c r="A470" s="37"/>
      <c r="E470" s="35"/>
      <c r="P470" s="23"/>
      <c r="Q470" s="23"/>
      <c r="R470" s="23"/>
      <c r="S470" s="23"/>
      <c r="T470" s="23"/>
      <c r="U470" s="23"/>
    </row>
    <row r="471" spans="1:21" s="34" customFormat="1" x14ac:dyDescent="0.35">
      <c r="A471" s="37"/>
      <c r="E471" s="35"/>
      <c r="P471" s="23"/>
      <c r="Q471" s="23"/>
      <c r="R471" s="23"/>
      <c r="S471" s="23"/>
      <c r="T471" s="23"/>
      <c r="U471" s="23"/>
    </row>
    <row r="472" spans="1:21" s="34" customFormat="1" x14ac:dyDescent="0.35">
      <c r="A472" s="37"/>
      <c r="E472" s="35"/>
      <c r="P472" s="23"/>
      <c r="Q472" s="23"/>
      <c r="R472" s="23"/>
      <c r="S472" s="23"/>
      <c r="T472" s="23"/>
      <c r="U472" s="23"/>
    </row>
    <row r="473" spans="1:21" s="34" customFormat="1" x14ac:dyDescent="0.35">
      <c r="A473" s="37"/>
      <c r="E473" s="35"/>
      <c r="P473" s="23"/>
      <c r="Q473" s="23"/>
      <c r="R473" s="23"/>
      <c r="S473" s="23"/>
      <c r="T473" s="23"/>
      <c r="U473" s="23"/>
    </row>
    <row r="474" spans="1:21" s="34" customFormat="1" x14ac:dyDescent="0.35">
      <c r="A474" s="37"/>
      <c r="E474" s="35"/>
      <c r="P474" s="23"/>
      <c r="Q474" s="23"/>
      <c r="R474" s="23"/>
      <c r="S474" s="23"/>
      <c r="T474" s="23"/>
      <c r="U474" s="23"/>
    </row>
    <row r="475" spans="1:21" s="34" customFormat="1" x14ac:dyDescent="0.35">
      <c r="A475" s="37"/>
      <c r="E475" s="35"/>
      <c r="P475" s="23"/>
      <c r="Q475" s="23"/>
      <c r="R475" s="23"/>
      <c r="S475" s="23"/>
      <c r="T475" s="23"/>
      <c r="U475" s="23"/>
    </row>
    <row r="476" spans="1:21" s="34" customFormat="1" x14ac:dyDescent="0.35">
      <c r="A476" s="37"/>
      <c r="E476" s="35"/>
      <c r="P476" s="23"/>
      <c r="Q476" s="23"/>
      <c r="R476" s="23"/>
      <c r="S476" s="23"/>
      <c r="T476" s="23"/>
      <c r="U476" s="23"/>
    </row>
    <row r="477" spans="1:21" s="34" customFormat="1" x14ac:dyDescent="0.35">
      <c r="A477" s="37"/>
      <c r="E477" s="35"/>
      <c r="P477" s="23"/>
      <c r="Q477" s="23"/>
      <c r="R477" s="23"/>
      <c r="S477" s="23"/>
      <c r="T477" s="23"/>
      <c r="U477" s="23"/>
    </row>
    <row r="478" spans="1:21" s="34" customFormat="1" x14ac:dyDescent="0.35">
      <c r="A478" s="37"/>
      <c r="E478" s="35"/>
      <c r="P478" s="23"/>
      <c r="Q478" s="23"/>
      <c r="R478" s="23"/>
      <c r="S478" s="23"/>
      <c r="T478" s="23"/>
      <c r="U478" s="23"/>
    </row>
    <row r="479" spans="1:21" s="34" customFormat="1" x14ac:dyDescent="0.35">
      <c r="A479" s="37"/>
      <c r="E479" s="35"/>
      <c r="P479" s="23"/>
      <c r="Q479" s="23"/>
      <c r="R479" s="23"/>
      <c r="S479" s="23"/>
      <c r="T479" s="23"/>
      <c r="U479" s="23"/>
    </row>
    <row r="480" spans="1:21" s="34" customFormat="1" x14ac:dyDescent="0.35">
      <c r="A480" s="37"/>
      <c r="E480" s="35"/>
      <c r="P480" s="23"/>
      <c r="Q480" s="23"/>
      <c r="R480" s="23"/>
      <c r="S480" s="23"/>
      <c r="T480" s="23"/>
      <c r="U480" s="23"/>
    </row>
    <row r="481" spans="1:21" s="34" customFormat="1" x14ac:dyDescent="0.35">
      <c r="A481" s="37"/>
      <c r="E481" s="35"/>
      <c r="P481" s="23"/>
      <c r="Q481" s="23"/>
      <c r="R481" s="23"/>
      <c r="S481" s="23"/>
      <c r="T481" s="23"/>
      <c r="U481" s="23"/>
    </row>
    <row r="482" spans="1:21" s="34" customFormat="1" x14ac:dyDescent="0.35">
      <c r="A482" s="37"/>
      <c r="E482" s="35"/>
      <c r="P482" s="23"/>
      <c r="Q482" s="23"/>
      <c r="R482" s="23"/>
      <c r="S482" s="23"/>
      <c r="T482" s="23"/>
      <c r="U482" s="23"/>
    </row>
    <row r="483" spans="1:21" s="34" customFormat="1" x14ac:dyDescent="0.35">
      <c r="A483" s="37"/>
      <c r="E483" s="35"/>
      <c r="P483" s="23"/>
      <c r="Q483" s="23"/>
      <c r="R483" s="23"/>
      <c r="S483" s="23"/>
      <c r="T483" s="23"/>
      <c r="U483" s="23"/>
    </row>
    <row r="484" spans="1:21" s="34" customFormat="1" x14ac:dyDescent="0.35">
      <c r="A484" s="37"/>
      <c r="E484" s="35"/>
      <c r="P484" s="23"/>
      <c r="Q484" s="23"/>
      <c r="R484" s="23"/>
      <c r="S484" s="23"/>
      <c r="T484" s="23"/>
      <c r="U484" s="23"/>
    </row>
    <row r="485" spans="1:21" s="34" customFormat="1" x14ac:dyDescent="0.35">
      <c r="A485" s="37"/>
      <c r="E485" s="35"/>
      <c r="P485" s="23"/>
      <c r="Q485" s="23"/>
      <c r="R485" s="23"/>
      <c r="S485" s="23"/>
      <c r="T485" s="23"/>
      <c r="U485" s="23"/>
    </row>
    <row r="486" spans="1:21" s="34" customFormat="1" x14ac:dyDescent="0.35">
      <c r="A486" s="37"/>
      <c r="E486" s="35"/>
      <c r="P486" s="23"/>
      <c r="Q486" s="23"/>
      <c r="R486" s="23"/>
      <c r="S486" s="23"/>
      <c r="T486" s="23"/>
      <c r="U486" s="23"/>
    </row>
    <row r="487" spans="1:21" s="34" customFormat="1" x14ac:dyDescent="0.35">
      <c r="A487" s="37"/>
      <c r="E487" s="35"/>
      <c r="P487" s="23"/>
      <c r="Q487" s="23"/>
      <c r="R487" s="23"/>
      <c r="S487" s="23"/>
      <c r="T487" s="23"/>
      <c r="U487" s="23"/>
    </row>
    <row r="488" spans="1:21" s="34" customFormat="1" x14ac:dyDescent="0.35">
      <c r="A488" s="37"/>
      <c r="E488" s="35"/>
      <c r="P488" s="23"/>
      <c r="Q488" s="23"/>
      <c r="R488" s="23"/>
      <c r="S488" s="23"/>
      <c r="T488" s="23"/>
      <c r="U488" s="23"/>
    </row>
    <row r="489" spans="1:21" s="34" customFormat="1" x14ac:dyDescent="0.35">
      <c r="A489" s="37"/>
      <c r="E489" s="35"/>
      <c r="P489" s="23"/>
      <c r="Q489" s="23"/>
      <c r="R489" s="23"/>
      <c r="S489" s="23"/>
      <c r="T489" s="23"/>
      <c r="U489" s="23"/>
    </row>
    <row r="490" spans="1:21" s="34" customFormat="1" x14ac:dyDescent="0.35">
      <c r="A490" s="37"/>
      <c r="E490" s="35"/>
      <c r="P490" s="23"/>
      <c r="Q490" s="23"/>
      <c r="R490" s="23"/>
      <c r="S490" s="23"/>
      <c r="T490" s="23"/>
      <c r="U490" s="23"/>
    </row>
    <row r="491" spans="1:21" s="34" customFormat="1" x14ac:dyDescent="0.35">
      <c r="A491" s="37"/>
      <c r="E491" s="35"/>
      <c r="P491" s="23"/>
      <c r="Q491" s="23"/>
      <c r="R491" s="23"/>
      <c r="S491" s="23"/>
      <c r="T491" s="23"/>
      <c r="U491" s="23"/>
    </row>
    <row r="492" spans="1:21" s="34" customFormat="1" x14ac:dyDescent="0.35">
      <c r="A492" s="37"/>
      <c r="E492" s="35"/>
      <c r="P492" s="23"/>
      <c r="Q492" s="23"/>
      <c r="R492" s="23"/>
      <c r="S492" s="23"/>
      <c r="T492" s="23"/>
      <c r="U492" s="23"/>
    </row>
    <row r="493" spans="1:21" s="34" customFormat="1" x14ac:dyDescent="0.35">
      <c r="A493" s="37"/>
      <c r="E493" s="35"/>
      <c r="P493" s="23"/>
      <c r="Q493" s="23"/>
      <c r="R493" s="23"/>
      <c r="S493" s="23"/>
      <c r="T493" s="23"/>
      <c r="U493" s="23"/>
    </row>
    <row r="494" spans="1:21" s="34" customFormat="1" x14ac:dyDescent="0.35">
      <c r="A494" s="37"/>
      <c r="E494" s="35"/>
      <c r="P494" s="23"/>
      <c r="Q494" s="23"/>
      <c r="R494" s="23"/>
      <c r="S494" s="23"/>
      <c r="T494" s="23"/>
      <c r="U494" s="23"/>
    </row>
    <row r="495" spans="1:21" s="34" customFormat="1" x14ac:dyDescent="0.35">
      <c r="A495" s="37"/>
      <c r="E495" s="35"/>
      <c r="P495" s="23"/>
      <c r="Q495" s="23"/>
      <c r="R495" s="23"/>
      <c r="S495" s="23"/>
      <c r="T495" s="23"/>
      <c r="U495" s="23"/>
    </row>
    <row r="496" spans="1:21" s="34" customFormat="1" x14ac:dyDescent="0.35">
      <c r="A496" s="37"/>
      <c r="E496" s="35"/>
      <c r="P496" s="23"/>
      <c r="Q496" s="23"/>
      <c r="R496" s="23"/>
      <c r="S496" s="23"/>
      <c r="T496" s="23"/>
      <c r="U496" s="23"/>
    </row>
    <row r="497" spans="1:21" s="34" customFormat="1" x14ac:dyDescent="0.35">
      <c r="A497" s="37"/>
      <c r="E497" s="35"/>
      <c r="P497" s="23"/>
      <c r="Q497" s="23"/>
      <c r="R497" s="23"/>
      <c r="S497" s="23"/>
      <c r="T497" s="23"/>
      <c r="U497" s="23"/>
    </row>
    <row r="498" spans="1:21" s="34" customFormat="1" x14ac:dyDescent="0.35">
      <c r="A498" s="37"/>
      <c r="E498" s="35"/>
      <c r="P498" s="23"/>
      <c r="Q498" s="23"/>
      <c r="R498" s="23"/>
      <c r="S498" s="23"/>
      <c r="T498" s="23"/>
      <c r="U498" s="23"/>
    </row>
    <row r="499" spans="1:21" s="34" customFormat="1" x14ac:dyDescent="0.35">
      <c r="A499" s="37"/>
      <c r="E499" s="35"/>
      <c r="P499" s="23"/>
      <c r="Q499" s="23"/>
      <c r="R499" s="23"/>
      <c r="S499" s="23"/>
      <c r="T499" s="23"/>
      <c r="U499" s="23"/>
    </row>
    <row r="500" spans="1:21" s="34" customFormat="1" x14ac:dyDescent="0.35">
      <c r="A500" s="37"/>
      <c r="E500" s="35"/>
      <c r="P500" s="23"/>
      <c r="Q500" s="23"/>
      <c r="R500" s="23"/>
      <c r="S500" s="23"/>
      <c r="T500" s="23"/>
      <c r="U500" s="23"/>
    </row>
    <row r="501" spans="1:21" s="34" customFormat="1" x14ac:dyDescent="0.35">
      <c r="A501" s="37"/>
      <c r="E501" s="35"/>
      <c r="P501" s="23"/>
      <c r="Q501" s="23"/>
      <c r="R501" s="23"/>
      <c r="S501" s="23"/>
      <c r="T501" s="23"/>
      <c r="U501" s="23"/>
    </row>
    <row r="502" spans="1:21" s="34" customFormat="1" x14ac:dyDescent="0.35">
      <c r="A502" s="37"/>
      <c r="E502" s="35"/>
      <c r="P502" s="23"/>
      <c r="Q502" s="23"/>
      <c r="R502" s="23"/>
      <c r="S502" s="23"/>
      <c r="T502" s="23"/>
      <c r="U502" s="23"/>
    </row>
    <row r="503" spans="1:21" s="34" customFormat="1" x14ac:dyDescent="0.35">
      <c r="A503" s="37"/>
      <c r="E503" s="35"/>
      <c r="P503" s="23"/>
      <c r="Q503" s="23"/>
      <c r="R503" s="23"/>
      <c r="S503" s="23"/>
      <c r="T503" s="23"/>
      <c r="U503" s="23"/>
    </row>
    <row r="504" spans="1:21" s="34" customFormat="1" x14ac:dyDescent="0.35">
      <c r="A504" s="37"/>
      <c r="E504" s="35"/>
      <c r="P504" s="23"/>
      <c r="Q504" s="23"/>
      <c r="R504" s="23"/>
      <c r="S504" s="23"/>
      <c r="T504" s="23"/>
      <c r="U504" s="23"/>
    </row>
    <row r="505" spans="1:21" s="34" customFormat="1" x14ac:dyDescent="0.35">
      <c r="A505" s="37"/>
      <c r="E505" s="35"/>
      <c r="P505" s="23"/>
      <c r="Q505" s="23"/>
      <c r="R505" s="23"/>
      <c r="S505" s="23"/>
      <c r="T505" s="23"/>
      <c r="U505" s="23"/>
    </row>
    <row r="506" spans="1:21" s="34" customFormat="1" x14ac:dyDescent="0.35">
      <c r="A506" s="37"/>
      <c r="E506" s="35"/>
      <c r="P506" s="23"/>
      <c r="Q506" s="23"/>
      <c r="R506" s="23"/>
      <c r="S506" s="23"/>
      <c r="T506" s="23"/>
      <c r="U506" s="23"/>
    </row>
    <row r="507" spans="1:21" s="34" customFormat="1" x14ac:dyDescent="0.35">
      <c r="A507" s="37"/>
      <c r="E507" s="35"/>
      <c r="P507" s="23"/>
      <c r="Q507" s="23"/>
      <c r="R507" s="23"/>
      <c r="S507" s="23"/>
      <c r="T507" s="23"/>
      <c r="U507" s="23"/>
    </row>
    <row r="508" spans="1:21" s="34" customFormat="1" x14ac:dyDescent="0.35">
      <c r="A508" s="37"/>
      <c r="E508" s="35"/>
      <c r="P508" s="23"/>
      <c r="Q508" s="23"/>
      <c r="R508" s="23"/>
      <c r="S508" s="23"/>
      <c r="T508" s="23"/>
      <c r="U508" s="23"/>
    </row>
    <row r="509" spans="1:21" s="34" customFormat="1" x14ac:dyDescent="0.35">
      <c r="A509" s="37"/>
      <c r="E509" s="35"/>
      <c r="P509" s="23"/>
      <c r="Q509" s="23"/>
      <c r="R509" s="23"/>
      <c r="S509" s="23"/>
      <c r="T509" s="23"/>
      <c r="U509" s="23"/>
    </row>
    <row r="510" spans="1:21" s="34" customFormat="1" x14ac:dyDescent="0.35">
      <c r="A510" s="37"/>
      <c r="E510" s="35"/>
      <c r="P510" s="23"/>
      <c r="Q510" s="23"/>
      <c r="R510" s="23"/>
      <c r="S510" s="23"/>
      <c r="T510" s="23"/>
      <c r="U510" s="23"/>
    </row>
    <row r="511" spans="1:21" s="34" customFormat="1" x14ac:dyDescent="0.35">
      <c r="A511" s="37"/>
      <c r="E511" s="35"/>
      <c r="P511" s="23"/>
      <c r="Q511" s="23"/>
      <c r="R511" s="23"/>
      <c r="S511" s="23"/>
      <c r="T511" s="23"/>
      <c r="U511" s="23"/>
    </row>
    <row r="512" spans="1:21" s="34" customFormat="1" x14ac:dyDescent="0.35">
      <c r="A512" s="37"/>
      <c r="E512" s="35"/>
      <c r="P512" s="23"/>
      <c r="Q512" s="23"/>
      <c r="R512" s="23"/>
      <c r="S512" s="23"/>
      <c r="T512" s="23"/>
      <c r="U512" s="23"/>
    </row>
    <row r="513" spans="1:21" s="34" customFormat="1" x14ac:dyDescent="0.35">
      <c r="A513" s="37"/>
      <c r="E513" s="35"/>
      <c r="P513" s="23"/>
      <c r="Q513" s="23"/>
      <c r="R513" s="23"/>
      <c r="S513" s="23"/>
      <c r="T513" s="23"/>
      <c r="U513" s="23"/>
    </row>
    <row r="514" spans="1:21" s="34" customFormat="1" x14ac:dyDescent="0.35">
      <c r="A514" s="37"/>
      <c r="E514" s="35"/>
      <c r="P514" s="23"/>
      <c r="Q514" s="23"/>
      <c r="R514" s="23"/>
      <c r="S514" s="23"/>
      <c r="T514" s="23"/>
      <c r="U514" s="23"/>
    </row>
    <row r="515" spans="1:21" s="34" customFormat="1" x14ac:dyDescent="0.35">
      <c r="A515" s="37"/>
      <c r="E515" s="35"/>
      <c r="P515" s="23"/>
      <c r="Q515" s="23"/>
      <c r="R515" s="23"/>
      <c r="S515" s="23"/>
      <c r="T515" s="23"/>
      <c r="U515" s="23"/>
    </row>
    <row r="516" spans="1:21" s="34" customFormat="1" x14ac:dyDescent="0.35">
      <c r="A516" s="37"/>
      <c r="E516" s="35"/>
      <c r="P516" s="23"/>
      <c r="Q516" s="23"/>
      <c r="R516" s="23"/>
      <c r="S516" s="23"/>
      <c r="T516" s="23"/>
      <c r="U516" s="23"/>
    </row>
    <row r="517" spans="1:21" s="34" customFormat="1" x14ac:dyDescent="0.35">
      <c r="A517" s="37"/>
      <c r="E517" s="35"/>
      <c r="P517" s="23"/>
      <c r="Q517" s="23"/>
      <c r="R517" s="23"/>
      <c r="S517" s="23"/>
      <c r="T517" s="23"/>
      <c r="U517" s="23"/>
    </row>
    <row r="518" spans="1:21" s="34" customFormat="1" x14ac:dyDescent="0.35">
      <c r="A518" s="37"/>
      <c r="E518" s="35"/>
      <c r="P518" s="23"/>
      <c r="Q518" s="23"/>
      <c r="R518" s="23"/>
      <c r="S518" s="23"/>
      <c r="T518" s="23"/>
      <c r="U518" s="23"/>
    </row>
    <row r="519" spans="1:21" s="34" customFormat="1" x14ac:dyDescent="0.35">
      <c r="A519" s="37"/>
      <c r="E519" s="35"/>
      <c r="P519" s="23"/>
      <c r="Q519" s="23"/>
      <c r="R519" s="23"/>
      <c r="S519" s="23"/>
      <c r="T519" s="23"/>
      <c r="U519" s="23"/>
    </row>
    <row r="520" spans="1:21" s="34" customFormat="1" x14ac:dyDescent="0.35">
      <c r="A520" s="37"/>
      <c r="E520" s="35"/>
      <c r="P520" s="23"/>
      <c r="Q520" s="23"/>
      <c r="R520" s="23"/>
      <c r="S520" s="23"/>
      <c r="T520" s="23"/>
      <c r="U520" s="23"/>
    </row>
    <row r="521" spans="1:21" s="34" customFormat="1" x14ac:dyDescent="0.35">
      <c r="A521" s="37"/>
      <c r="E521" s="35"/>
      <c r="P521" s="23"/>
      <c r="Q521" s="23"/>
      <c r="R521" s="23"/>
      <c r="S521" s="23"/>
      <c r="T521" s="23"/>
      <c r="U521" s="23"/>
    </row>
    <row r="522" spans="1:21" s="34" customFormat="1" x14ac:dyDescent="0.35">
      <c r="A522" s="37"/>
      <c r="E522" s="35"/>
      <c r="P522" s="23"/>
      <c r="Q522" s="23"/>
      <c r="R522" s="23"/>
      <c r="S522" s="23"/>
      <c r="T522" s="23"/>
      <c r="U522" s="23"/>
    </row>
    <row r="523" spans="1:21" s="34" customFormat="1" x14ac:dyDescent="0.35">
      <c r="A523" s="37"/>
      <c r="E523" s="35"/>
      <c r="P523" s="23"/>
      <c r="Q523" s="23"/>
      <c r="R523" s="23"/>
      <c r="S523" s="23"/>
      <c r="T523" s="23"/>
      <c r="U523" s="23"/>
    </row>
    <row r="524" spans="1:21" s="34" customFormat="1" x14ac:dyDescent="0.35">
      <c r="A524" s="37"/>
      <c r="E524" s="35"/>
      <c r="P524" s="23"/>
      <c r="Q524" s="23"/>
      <c r="R524" s="23"/>
      <c r="S524" s="23"/>
      <c r="T524" s="23"/>
      <c r="U524" s="23"/>
    </row>
    <row r="525" spans="1:21" s="34" customFormat="1" x14ac:dyDescent="0.35">
      <c r="A525" s="37"/>
      <c r="E525" s="35"/>
      <c r="P525" s="23"/>
      <c r="Q525" s="23"/>
      <c r="R525" s="23"/>
      <c r="S525" s="23"/>
      <c r="T525" s="23"/>
      <c r="U525" s="23"/>
    </row>
    <row r="526" spans="1:21" s="34" customFormat="1" x14ac:dyDescent="0.35">
      <c r="A526" s="37"/>
      <c r="E526" s="35"/>
      <c r="P526" s="23"/>
      <c r="Q526" s="23"/>
      <c r="R526" s="23"/>
      <c r="S526" s="23"/>
      <c r="T526" s="23"/>
      <c r="U526" s="23"/>
    </row>
    <row r="527" spans="1:21" s="34" customFormat="1" x14ac:dyDescent="0.35">
      <c r="A527" s="37"/>
      <c r="E527" s="35"/>
      <c r="P527" s="23"/>
      <c r="Q527" s="23"/>
      <c r="R527" s="23"/>
      <c r="S527" s="23"/>
      <c r="T527" s="23"/>
      <c r="U527" s="23"/>
    </row>
    <row r="528" spans="1:21" s="34" customFormat="1" x14ac:dyDescent="0.35">
      <c r="A528" s="37"/>
      <c r="E528" s="35"/>
      <c r="P528" s="23"/>
      <c r="Q528" s="23"/>
      <c r="R528" s="23"/>
      <c r="S528" s="23"/>
      <c r="T528" s="23"/>
      <c r="U528" s="23"/>
    </row>
    <row r="529" spans="1:21" s="34" customFormat="1" x14ac:dyDescent="0.35">
      <c r="A529" s="37"/>
      <c r="E529" s="35"/>
      <c r="P529" s="23"/>
      <c r="Q529" s="23"/>
      <c r="R529" s="23"/>
      <c r="S529" s="23"/>
      <c r="T529" s="23"/>
      <c r="U529" s="23"/>
    </row>
    <row r="530" spans="1:21" s="34" customFormat="1" x14ac:dyDescent="0.35">
      <c r="A530" s="37"/>
      <c r="E530" s="35"/>
      <c r="P530" s="23"/>
      <c r="Q530" s="23"/>
      <c r="R530" s="23"/>
      <c r="S530" s="23"/>
      <c r="T530" s="23"/>
      <c r="U530" s="23"/>
    </row>
    <row r="531" spans="1:21" s="34" customFormat="1" x14ac:dyDescent="0.35">
      <c r="A531" s="37"/>
      <c r="E531" s="35"/>
      <c r="P531" s="23"/>
      <c r="Q531" s="23"/>
      <c r="R531" s="23"/>
      <c r="S531" s="23"/>
      <c r="T531" s="23"/>
      <c r="U531" s="23"/>
    </row>
    <row r="532" spans="1:21" s="34" customFormat="1" x14ac:dyDescent="0.35">
      <c r="A532" s="37"/>
      <c r="E532" s="35"/>
      <c r="P532" s="23"/>
      <c r="Q532" s="23"/>
      <c r="R532" s="23"/>
      <c r="S532" s="23"/>
      <c r="T532" s="23"/>
      <c r="U532" s="23"/>
    </row>
    <row r="533" spans="1:21" s="34" customFormat="1" x14ac:dyDescent="0.35">
      <c r="A533" s="37"/>
      <c r="E533" s="35"/>
      <c r="P533" s="23"/>
      <c r="Q533" s="23"/>
      <c r="R533" s="23"/>
      <c r="S533" s="23"/>
      <c r="T533" s="23"/>
      <c r="U533" s="23"/>
    </row>
    <row r="534" spans="1:21" s="34" customFormat="1" x14ac:dyDescent="0.35">
      <c r="A534" s="37"/>
      <c r="E534" s="35"/>
      <c r="P534" s="23"/>
      <c r="Q534" s="23"/>
      <c r="R534" s="23"/>
      <c r="S534" s="23"/>
      <c r="T534" s="23"/>
      <c r="U534" s="23"/>
    </row>
    <row r="535" spans="1:21" s="34" customFormat="1" x14ac:dyDescent="0.35">
      <c r="A535" s="37"/>
      <c r="E535" s="35"/>
      <c r="P535" s="23"/>
      <c r="Q535" s="23"/>
      <c r="R535" s="23"/>
      <c r="S535" s="23"/>
      <c r="T535" s="23"/>
      <c r="U535" s="23"/>
    </row>
    <row r="536" spans="1:21" s="34" customFormat="1" x14ac:dyDescent="0.35">
      <c r="A536" s="37"/>
      <c r="E536" s="35"/>
      <c r="P536" s="23"/>
      <c r="Q536" s="23"/>
      <c r="R536" s="23"/>
      <c r="S536" s="23"/>
      <c r="T536" s="23"/>
      <c r="U536" s="23"/>
    </row>
    <row r="537" spans="1:21" s="34" customFormat="1" x14ac:dyDescent="0.35">
      <c r="A537" s="37"/>
      <c r="E537" s="35"/>
      <c r="P537" s="23"/>
      <c r="Q537" s="23"/>
      <c r="R537" s="23"/>
      <c r="S537" s="23"/>
      <c r="T537" s="23"/>
      <c r="U537" s="23"/>
    </row>
    <row r="538" spans="1:21" s="34" customFormat="1" x14ac:dyDescent="0.35">
      <c r="A538" s="37"/>
      <c r="E538" s="35"/>
      <c r="P538" s="23"/>
      <c r="Q538" s="23"/>
      <c r="R538" s="23"/>
      <c r="S538" s="23"/>
      <c r="T538" s="23"/>
      <c r="U538" s="23"/>
    </row>
    <row r="539" spans="1:21" s="34" customFormat="1" x14ac:dyDescent="0.35">
      <c r="A539" s="37"/>
      <c r="E539" s="35"/>
      <c r="P539" s="23"/>
      <c r="Q539" s="23"/>
      <c r="R539" s="23"/>
      <c r="S539" s="23"/>
      <c r="T539" s="23"/>
      <c r="U539" s="23"/>
    </row>
    <row r="540" spans="1:21" s="34" customFormat="1" x14ac:dyDescent="0.35">
      <c r="A540" s="37"/>
      <c r="E540" s="35"/>
      <c r="P540" s="23"/>
      <c r="Q540" s="23"/>
      <c r="R540" s="23"/>
      <c r="S540" s="23"/>
      <c r="T540" s="23"/>
      <c r="U540" s="23"/>
    </row>
    <row r="541" spans="1:21" s="34" customFormat="1" x14ac:dyDescent="0.35">
      <c r="A541" s="37"/>
      <c r="E541" s="35"/>
      <c r="P541" s="23"/>
      <c r="Q541" s="23"/>
      <c r="R541" s="23"/>
      <c r="S541" s="23"/>
      <c r="T541" s="23"/>
      <c r="U541" s="23"/>
    </row>
    <row r="542" spans="1:21" s="34" customFormat="1" x14ac:dyDescent="0.35">
      <c r="A542" s="37"/>
      <c r="E542" s="35"/>
      <c r="P542" s="23"/>
      <c r="Q542" s="23"/>
      <c r="R542" s="23"/>
      <c r="S542" s="23"/>
      <c r="T542" s="23"/>
      <c r="U542" s="23"/>
    </row>
    <row r="543" spans="1:21" s="34" customFormat="1" x14ac:dyDescent="0.35">
      <c r="A543" s="37"/>
      <c r="E543" s="35"/>
      <c r="P543" s="23"/>
      <c r="Q543" s="23"/>
      <c r="R543" s="23"/>
      <c r="S543" s="23"/>
      <c r="T543" s="23"/>
      <c r="U543" s="23"/>
    </row>
    <row r="544" spans="1:21" s="34" customFormat="1" x14ac:dyDescent="0.35">
      <c r="A544" s="37"/>
      <c r="E544" s="35"/>
      <c r="P544" s="23"/>
      <c r="Q544" s="23"/>
      <c r="R544" s="23"/>
      <c r="S544" s="23"/>
      <c r="T544" s="23"/>
      <c r="U544" s="23"/>
    </row>
    <row r="545" spans="1:21" s="34" customFormat="1" x14ac:dyDescent="0.35">
      <c r="A545" s="37"/>
      <c r="E545" s="35"/>
      <c r="P545" s="23"/>
      <c r="Q545" s="23"/>
      <c r="R545" s="23"/>
      <c r="S545" s="23"/>
      <c r="T545" s="23"/>
      <c r="U545" s="23"/>
    </row>
    <row r="546" spans="1:21" s="34" customFormat="1" x14ac:dyDescent="0.35">
      <c r="A546" s="37"/>
      <c r="E546" s="35"/>
      <c r="P546" s="23"/>
      <c r="Q546" s="23"/>
      <c r="R546" s="23"/>
      <c r="S546" s="23"/>
      <c r="T546" s="23"/>
      <c r="U546" s="23"/>
    </row>
    <row r="547" spans="1:21" s="34" customFormat="1" x14ac:dyDescent="0.35">
      <c r="A547" s="37"/>
      <c r="E547" s="35"/>
      <c r="P547" s="23"/>
      <c r="Q547" s="23"/>
      <c r="R547" s="23"/>
      <c r="S547" s="23"/>
      <c r="T547" s="23"/>
      <c r="U547" s="23"/>
    </row>
    <row r="548" spans="1:21" s="34" customFormat="1" x14ac:dyDescent="0.35">
      <c r="A548" s="37"/>
      <c r="E548" s="35"/>
      <c r="P548" s="23"/>
      <c r="Q548" s="23"/>
      <c r="R548" s="23"/>
      <c r="S548" s="23"/>
      <c r="T548" s="23"/>
      <c r="U548" s="23"/>
    </row>
    <row r="549" spans="1:21" s="34" customFormat="1" x14ac:dyDescent="0.35">
      <c r="A549" s="37"/>
      <c r="E549" s="35"/>
      <c r="P549" s="23"/>
      <c r="Q549" s="23"/>
      <c r="R549" s="23"/>
      <c r="S549" s="23"/>
      <c r="T549" s="23"/>
      <c r="U549" s="23"/>
    </row>
    <row r="550" spans="1:21" s="34" customFormat="1" x14ac:dyDescent="0.35">
      <c r="A550" s="37"/>
      <c r="E550" s="35"/>
      <c r="P550" s="23"/>
      <c r="Q550" s="23"/>
      <c r="R550" s="23"/>
      <c r="S550" s="23"/>
      <c r="T550" s="23"/>
      <c r="U550" s="23"/>
    </row>
    <row r="551" spans="1:21" s="34" customFormat="1" x14ac:dyDescent="0.35">
      <c r="A551" s="37"/>
      <c r="E551" s="35"/>
      <c r="P551" s="23"/>
      <c r="Q551" s="23"/>
      <c r="R551" s="23"/>
      <c r="S551" s="23"/>
      <c r="T551" s="23"/>
      <c r="U551" s="23"/>
    </row>
    <row r="552" spans="1:21" s="34" customFormat="1" x14ac:dyDescent="0.35">
      <c r="A552" s="37"/>
      <c r="E552" s="35"/>
      <c r="P552" s="23"/>
      <c r="Q552" s="23"/>
      <c r="R552" s="23"/>
      <c r="S552" s="23"/>
      <c r="T552" s="23"/>
      <c r="U552" s="23"/>
    </row>
    <row r="553" spans="1:21" s="34" customFormat="1" x14ac:dyDescent="0.35">
      <c r="A553" s="37"/>
      <c r="E553" s="35"/>
      <c r="P553" s="23"/>
      <c r="Q553" s="23"/>
      <c r="R553" s="23"/>
      <c r="S553" s="23"/>
      <c r="T553" s="23"/>
      <c r="U553" s="23"/>
    </row>
    <row r="554" spans="1:21" s="34" customFormat="1" x14ac:dyDescent="0.35">
      <c r="A554" s="37"/>
      <c r="E554" s="35"/>
      <c r="P554" s="23"/>
      <c r="Q554" s="23"/>
      <c r="R554" s="23"/>
      <c r="S554" s="23"/>
      <c r="T554" s="23"/>
      <c r="U554" s="23"/>
    </row>
    <row r="555" spans="1:21" s="34" customFormat="1" x14ac:dyDescent="0.35">
      <c r="A555" s="37"/>
      <c r="E555" s="35"/>
      <c r="P555" s="23"/>
      <c r="Q555" s="23"/>
      <c r="R555" s="23"/>
      <c r="S555" s="23"/>
      <c r="T555" s="23"/>
      <c r="U555" s="23"/>
    </row>
    <row r="556" spans="1:21" s="34" customFormat="1" x14ac:dyDescent="0.35">
      <c r="A556" s="37"/>
      <c r="E556" s="35"/>
      <c r="P556" s="23"/>
      <c r="Q556" s="23"/>
      <c r="R556" s="23"/>
      <c r="S556" s="23"/>
      <c r="T556" s="23"/>
      <c r="U556" s="23"/>
    </row>
    <row r="557" spans="1:21" s="34" customFormat="1" x14ac:dyDescent="0.35">
      <c r="A557" s="37"/>
      <c r="E557" s="35"/>
      <c r="P557" s="23"/>
      <c r="Q557" s="23"/>
      <c r="R557" s="23"/>
      <c r="S557" s="23"/>
      <c r="T557" s="23"/>
      <c r="U557" s="23"/>
    </row>
    <row r="558" spans="1:21" s="34" customFormat="1" x14ac:dyDescent="0.35">
      <c r="A558" s="37"/>
      <c r="E558" s="35"/>
      <c r="P558" s="23"/>
      <c r="Q558" s="23"/>
      <c r="R558" s="23"/>
      <c r="S558" s="23"/>
      <c r="T558" s="23"/>
      <c r="U558" s="23"/>
    </row>
    <row r="559" spans="1:21" s="34" customFormat="1" x14ac:dyDescent="0.35">
      <c r="A559" s="37"/>
      <c r="E559" s="35"/>
      <c r="P559" s="23"/>
      <c r="Q559" s="23"/>
      <c r="R559" s="23"/>
      <c r="S559" s="23"/>
      <c r="T559" s="23"/>
      <c r="U559" s="23"/>
    </row>
    <row r="560" spans="1:21" s="34" customFormat="1" x14ac:dyDescent="0.35">
      <c r="A560" s="37"/>
      <c r="E560" s="35"/>
      <c r="P560" s="23"/>
      <c r="Q560" s="23"/>
      <c r="R560" s="23"/>
      <c r="S560" s="23"/>
      <c r="T560" s="23"/>
      <c r="U560" s="23"/>
    </row>
    <row r="561" spans="1:21" s="34" customFormat="1" x14ac:dyDescent="0.35">
      <c r="A561" s="37"/>
      <c r="E561" s="35"/>
      <c r="P561" s="23"/>
      <c r="Q561" s="23"/>
      <c r="R561" s="23"/>
      <c r="S561" s="23"/>
      <c r="T561" s="23"/>
      <c r="U561" s="23"/>
    </row>
    <row r="562" spans="1:21" s="34" customFormat="1" x14ac:dyDescent="0.35">
      <c r="A562" s="37"/>
      <c r="E562" s="35"/>
      <c r="P562" s="23"/>
      <c r="Q562" s="23"/>
      <c r="R562" s="23"/>
      <c r="S562" s="23"/>
      <c r="T562" s="23"/>
      <c r="U562" s="23"/>
    </row>
    <row r="563" spans="1:21" s="34" customFormat="1" x14ac:dyDescent="0.35">
      <c r="A563" s="37"/>
      <c r="E563" s="35"/>
      <c r="P563" s="23"/>
      <c r="Q563" s="23"/>
      <c r="R563" s="23"/>
      <c r="S563" s="23"/>
      <c r="T563" s="23"/>
      <c r="U563" s="23"/>
    </row>
    <row r="564" spans="1:21" s="34" customFormat="1" x14ac:dyDescent="0.35">
      <c r="A564" s="37"/>
      <c r="E564" s="35"/>
      <c r="P564" s="23"/>
      <c r="Q564" s="23"/>
      <c r="R564" s="23"/>
      <c r="S564" s="23"/>
      <c r="T564" s="23"/>
      <c r="U564" s="23"/>
    </row>
    <row r="565" spans="1:21" s="34" customFormat="1" x14ac:dyDescent="0.35">
      <c r="A565" s="37"/>
      <c r="E565" s="35"/>
      <c r="P565" s="23"/>
      <c r="Q565" s="23"/>
      <c r="R565" s="23"/>
      <c r="S565" s="23"/>
      <c r="T565" s="23"/>
      <c r="U565" s="23"/>
    </row>
    <row r="566" spans="1:21" s="34" customFormat="1" x14ac:dyDescent="0.35">
      <c r="A566" s="37"/>
      <c r="E566" s="35"/>
      <c r="P566" s="23"/>
      <c r="Q566" s="23"/>
      <c r="R566" s="23"/>
      <c r="S566" s="23"/>
      <c r="T566" s="23"/>
      <c r="U566" s="23"/>
    </row>
    <row r="567" spans="1:21" s="34" customFormat="1" x14ac:dyDescent="0.35">
      <c r="A567" s="37"/>
      <c r="E567" s="35"/>
      <c r="P567" s="23"/>
      <c r="Q567" s="23"/>
      <c r="R567" s="23"/>
      <c r="S567" s="23"/>
      <c r="T567" s="23"/>
      <c r="U567" s="23"/>
    </row>
    <row r="568" spans="1:21" s="34" customFormat="1" x14ac:dyDescent="0.35">
      <c r="A568" s="37"/>
      <c r="E568" s="35"/>
      <c r="P568" s="23"/>
      <c r="Q568" s="23"/>
      <c r="R568" s="23"/>
      <c r="S568" s="23"/>
      <c r="T568" s="23"/>
      <c r="U568" s="23"/>
    </row>
    <row r="569" spans="1:21" s="34" customFormat="1" x14ac:dyDescent="0.35">
      <c r="A569" s="37"/>
      <c r="E569" s="35"/>
      <c r="P569" s="23"/>
      <c r="Q569" s="23"/>
      <c r="R569" s="23"/>
      <c r="S569" s="23"/>
      <c r="T569" s="23"/>
      <c r="U569" s="23"/>
    </row>
    <row r="570" spans="1:21" s="34" customFormat="1" x14ac:dyDescent="0.35">
      <c r="A570" s="37"/>
      <c r="E570" s="35"/>
      <c r="P570" s="23"/>
      <c r="Q570" s="23"/>
      <c r="R570" s="23"/>
      <c r="S570" s="23"/>
      <c r="T570" s="23"/>
      <c r="U570" s="23"/>
    </row>
    <row r="571" spans="1:21" s="34" customFormat="1" x14ac:dyDescent="0.35">
      <c r="A571" s="37"/>
      <c r="E571" s="35"/>
      <c r="P571" s="23"/>
      <c r="Q571" s="23"/>
      <c r="R571" s="23"/>
      <c r="S571" s="23"/>
      <c r="T571" s="23"/>
      <c r="U571" s="23"/>
    </row>
    <row r="572" spans="1:21" s="34" customFormat="1" x14ac:dyDescent="0.35">
      <c r="A572" s="37"/>
      <c r="E572" s="35"/>
      <c r="P572" s="23"/>
      <c r="Q572" s="23"/>
      <c r="R572" s="23"/>
      <c r="S572" s="23"/>
      <c r="T572" s="23"/>
      <c r="U572" s="23"/>
    </row>
    <row r="573" spans="1:21" s="34" customFormat="1" x14ac:dyDescent="0.35">
      <c r="A573" s="37"/>
      <c r="E573" s="35"/>
      <c r="P573" s="23"/>
      <c r="Q573" s="23"/>
      <c r="R573" s="23"/>
      <c r="S573" s="23"/>
      <c r="T573" s="23"/>
      <c r="U573" s="23"/>
    </row>
    <row r="574" spans="1:21" s="34" customFormat="1" x14ac:dyDescent="0.35">
      <c r="A574" s="37"/>
      <c r="E574" s="35"/>
      <c r="P574" s="23"/>
      <c r="Q574" s="23"/>
      <c r="R574" s="23"/>
      <c r="S574" s="23"/>
      <c r="T574" s="23"/>
      <c r="U574" s="23"/>
    </row>
    <row r="575" spans="1:21" s="34" customFormat="1" x14ac:dyDescent="0.35">
      <c r="A575" s="37"/>
      <c r="E575" s="35"/>
      <c r="P575" s="23"/>
      <c r="Q575" s="23"/>
      <c r="R575" s="23"/>
      <c r="S575" s="23"/>
      <c r="T575" s="23"/>
      <c r="U575" s="23"/>
    </row>
    <row r="576" spans="1:21" s="34" customFormat="1" x14ac:dyDescent="0.35">
      <c r="A576" s="37"/>
      <c r="E576" s="35"/>
      <c r="P576" s="23"/>
      <c r="Q576" s="23"/>
      <c r="R576" s="23"/>
      <c r="S576" s="23"/>
      <c r="T576" s="23"/>
      <c r="U576" s="23"/>
    </row>
    <row r="577" spans="1:21" s="34" customFormat="1" x14ac:dyDescent="0.35">
      <c r="A577" s="37"/>
      <c r="E577" s="35"/>
      <c r="P577" s="23"/>
      <c r="Q577" s="23"/>
      <c r="R577" s="23"/>
      <c r="S577" s="23"/>
      <c r="T577" s="23"/>
      <c r="U577" s="23"/>
    </row>
    <row r="578" spans="1:21" s="34" customFormat="1" x14ac:dyDescent="0.35">
      <c r="A578" s="37"/>
      <c r="E578" s="35"/>
      <c r="P578" s="23"/>
      <c r="Q578" s="23"/>
      <c r="R578" s="23"/>
      <c r="S578" s="23"/>
      <c r="T578" s="23"/>
      <c r="U578" s="23"/>
    </row>
    <row r="579" spans="1:21" s="34" customFormat="1" x14ac:dyDescent="0.35">
      <c r="A579" s="37"/>
      <c r="E579" s="35"/>
      <c r="P579" s="23"/>
      <c r="Q579" s="23"/>
      <c r="R579" s="23"/>
      <c r="S579" s="23"/>
      <c r="T579" s="23"/>
      <c r="U579" s="23"/>
    </row>
    <row r="580" spans="1:21" s="34" customFormat="1" x14ac:dyDescent="0.35">
      <c r="A580" s="37"/>
      <c r="E580" s="35"/>
      <c r="P580" s="23"/>
      <c r="Q580" s="23"/>
      <c r="R580" s="23"/>
      <c r="S580" s="23"/>
      <c r="T580" s="23"/>
      <c r="U580" s="23"/>
    </row>
    <row r="581" spans="1:21" s="34" customFormat="1" x14ac:dyDescent="0.35">
      <c r="A581" s="37"/>
      <c r="E581" s="35"/>
      <c r="P581" s="23"/>
      <c r="Q581" s="23"/>
      <c r="R581" s="23"/>
      <c r="S581" s="23"/>
      <c r="T581" s="23"/>
      <c r="U581" s="23"/>
    </row>
    <row r="582" spans="1:21" s="34" customFormat="1" x14ac:dyDescent="0.35">
      <c r="A582" s="37"/>
      <c r="E582" s="35"/>
      <c r="P582" s="23"/>
      <c r="Q582" s="23"/>
      <c r="R582" s="23"/>
      <c r="S582" s="23"/>
      <c r="T582" s="23"/>
      <c r="U582" s="23"/>
    </row>
    <row r="583" spans="1:21" s="34" customFormat="1" x14ac:dyDescent="0.35">
      <c r="A583" s="37"/>
      <c r="E583" s="35"/>
      <c r="P583" s="23"/>
      <c r="Q583" s="23"/>
      <c r="R583" s="23"/>
      <c r="S583" s="23"/>
      <c r="T583" s="23"/>
      <c r="U583" s="23"/>
    </row>
    <row r="584" spans="1:21" s="34" customFormat="1" x14ac:dyDescent="0.35">
      <c r="A584" s="37"/>
      <c r="E584" s="35"/>
      <c r="P584" s="23"/>
      <c r="Q584" s="23"/>
      <c r="R584" s="23"/>
      <c r="S584" s="23"/>
      <c r="T584" s="23"/>
      <c r="U584" s="23"/>
    </row>
    <row r="585" spans="1:21" s="34" customFormat="1" x14ac:dyDescent="0.35">
      <c r="A585" s="37"/>
      <c r="E585" s="35"/>
      <c r="P585" s="23"/>
      <c r="Q585" s="23"/>
      <c r="R585" s="23"/>
      <c r="S585" s="23"/>
      <c r="T585" s="23"/>
      <c r="U585" s="23"/>
    </row>
    <row r="586" spans="1:21" s="34" customFormat="1" x14ac:dyDescent="0.35">
      <c r="A586" s="37"/>
      <c r="E586" s="35"/>
      <c r="P586" s="23"/>
      <c r="Q586" s="23"/>
      <c r="R586" s="23"/>
      <c r="S586" s="23"/>
      <c r="T586" s="23"/>
      <c r="U586" s="23"/>
    </row>
    <row r="587" spans="1:21" s="34" customFormat="1" x14ac:dyDescent="0.35">
      <c r="A587" s="37"/>
      <c r="E587" s="35"/>
      <c r="P587" s="23"/>
      <c r="Q587" s="23"/>
      <c r="R587" s="23"/>
      <c r="S587" s="23"/>
      <c r="T587" s="23"/>
      <c r="U587" s="23"/>
    </row>
    <row r="588" spans="1:21" s="34" customFormat="1" x14ac:dyDescent="0.35">
      <c r="A588" s="37"/>
      <c r="E588" s="35"/>
      <c r="P588" s="23"/>
      <c r="Q588" s="23"/>
      <c r="R588" s="23"/>
      <c r="S588" s="23"/>
      <c r="T588" s="23"/>
      <c r="U588" s="23"/>
    </row>
    <row r="589" spans="1:21" s="34" customFormat="1" x14ac:dyDescent="0.35">
      <c r="A589" s="37"/>
      <c r="E589" s="35"/>
      <c r="P589" s="23"/>
      <c r="Q589" s="23"/>
      <c r="R589" s="23"/>
      <c r="S589" s="23"/>
      <c r="T589" s="23"/>
      <c r="U589" s="23"/>
    </row>
    <row r="590" spans="1:21" s="34" customFormat="1" x14ac:dyDescent="0.35">
      <c r="A590" s="37"/>
      <c r="E590" s="35"/>
      <c r="P590" s="23"/>
      <c r="Q590" s="23"/>
      <c r="R590" s="23"/>
      <c r="S590" s="23"/>
      <c r="T590" s="23"/>
      <c r="U590" s="23"/>
    </row>
    <row r="591" spans="1:21" s="34" customFormat="1" x14ac:dyDescent="0.35">
      <c r="A591" s="37"/>
      <c r="E591" s="35"/>
      <c r="P591" s="23"/>
      <c r="Q591" s="23"/>
      <c r="R591" s="23"/>
      <c r="S591" s="23"/>
      <c r="T591" s="23"/>
      <c r="U591" s="23"/>
    </row>
    <row r="592" spans="1:21" s="34" customFormat="1" x14ac:dyDescent="0.35">
      <c r="A592" s="37"/>
      <c r="E592" s="35"/>
      <c r="P592" s="23"/>
      <c r="Q592" s="23"/>
      <c r="R592" s="23"/>
      <c r="S592" s="23"/>
      <c r="T592" s="23"/>
      <c r="U592" s="23"/>
    </row>
    <row r="593" spans="1:21" s="34" customFormat="1" x14ac:dyDescent="0.35">
      <c r="A593" s="37"/>
      <c r="E593" s="35"/>
      <c r="P593" s="23"/>
      <c r="Q593" s="23"/>
      <c r="R593" s="23"/>
      <c r="S593" s="23"/>
      <c r="T593" s="23"/>
      <c r="U593" s="23"/>
    </row>
    <row r="594" spans="1:21" s="34" customFormat="1" x14ac:dyDescent="0.35">
      <c r="A594" s="37"/>
      <c r="E594" s="35"/>
      <c r="P594" s="23"/>
      <c r="Q594" s="23"/>
      <c r="R594" s="23"/>
      <c r="S594" s="23"/>
      <c r="T594" s="23"/>
      <c r="U594" s="23"/>
    </row>
    <row r="595" spans="1:21" s="34" customFormat="1" x14ac:dyDescent="0.35">
      <c r="A595" s="37"/>
      <c r="E595" s="35"/>
      <c r="P595" s="23"/>
      <c r="Q595" s="23"/>
      <c r="R595" s="23"/>
      <c r="S595" s="23"/>
      <c r="T595" s="23"/>
      <c r="U595" s="23"/>
    </row>
    <row r="596" spans="1:21" s="34" customFormat="1" x14ac:dyDescent="0.35">
      <c r="A596" s="37"/>
      <c r="E596" s="35"/>
      <c r="P596" s="23"/>
      <c r="Q596" s="23"/>
      <c r="R596" s="23"/>
      <c r="S596" s="23"/>
      <c r="T596" s="23"/>
      <c r="U596" s="23"/>
    </row>
    <row r="597" spans="1:21" s="34" customFormat="1" x14ac:dyDescent="0.35">
      <c r="A597" s="37"/>
      <c r="E597" s="35"/>
      <c r="P597" s="23"/>
      <c r="Q597" s="23"/>
      <c r="R597" s="23"/>
      <c r="S597" s="23"/>
      <c r="T597" s="23"/>
      <c r="U597" s="23"/>
    </row>
    <row r="598" spans="1:21" s="34" customFormat="1" x14ac:dyDescent="0.35">
      <c r="A598" s="37"/>
      <c r="E598" s="35"/>
      <c r="P598" s="23"/>
      <c r="Q598" s="23"/>
      <c r="R598" s="23"/>
      <c r="S598" s="23"/>
      <c r="T598" s="23"/>
      <c r="U598" s="23"/>
    </row>
    <row r="599" spans="1:21" s="34" customFormat="1" x14ac:dyDescent="0.35">
      <c r="A599" s="37"/>
      <c r="E599" s="35"/>
      <c r="P599" s="23"/>
      <c r="Q599" s="23"/>
      <c r="R599" s="23"/>
      <c r="S599" s="23"/>
      <c r="T599" s="23"/>
      <c r="U599" s="23"/>
    </row>
    <row r="600" spans="1:21" s="34" customFormat="1" x14ac:dyDescent="0.35">
      <c r="A600" s="37"/>
      <c r="E600" s="35"/>
      <c r="P600" s="23"/>
      <c r="Q600" s="23"/>
      <c r="R600" s="23"/>
      <c r="S600" s="23"/>
      <c r="T600" s="23"/>
      <c r="U600" s="23"/>
    </row>
    <row r="601" spans="1:21" s="34" customFormat="1" x14ac:dyDescent="0.35">
      <c r="A601" s="37"/>
      <c r="E601" s="35"/>
      <c r="P601" s="23"/>
      <c r="Q601" s="23"/>
      <c r="R601" s="23"/>
      <c r="S601" s="23"/>
      <c r="T601" s="23"/>
      <c r="U601" s="23"/>
    </row>
    <row r="602" spans="1:21" s="34" customFormat="1" x14ac:dyDescent="0.35">
      <c r="A602" s="37"/>
      <c r="E602" s="35"/>
      <c r="P602" s="23"/>
      <c r="Q602" s="23"/>
      <c r="R602" s="23"/>
      <c r="S602" s="23"/>
      <c r="T602" s="23"/>
      <c r="U602" s="23"/>
    </row>
    <row r="603" spans="1:21" s="34" customFormat="1" x14ac:dyDescent="0.35">
      <c r="A603" s="37"/>
      <c r="E603" s="35"/>
      <c r="P603" s="23"/>
      <c r="Q603" s="23"/>
      <c r="R603" s="23"/>
      <c r="S603" s="23"/>
      <c r="T603" s="23"/>
      <c r="U603" s="23"/>
    </row>
    <row r="604" spans="1:21" s="34" customFormat="1" x14ac:dyDescent="0.35">
      <c r="A604" s="37"/>
      <c r="E604" s="35"/>
      <c r="P604" s="23"/>
      <c r="Q604" s="23"/>
      <c r="R604" s="23"/>
      <c r="S604" s="23"/>
      <c r="T604" s="23"/>
      <c r="U604" s="23"/>
    </row>
    <row r="605" spans="1:21" s="34" customFormat="1" x14ac:dyDescent="0.35">
      <c r="A605" s="37"/>
      <c r="E605" s="35"/>
      <c r="P605" s="23"/>
      <c r="Q605" s="23"/>
      <c r="R605" s="23"/>
      <c r="S605" s="23"/>
      <c r="T605" s="23"/>
      <c r="U605" s="23"/>
    </row>
    <row r="606" spans="1:21" s="34" customFormat="1" x14ac:dyDescent="0.35">
      <c r="A606" s="37"/>
      <c r="E606" s="35"/>
      <c r="P606" s="23"/>
      <c r="Q606" s="23"/>
      <c r="R606" s="23"/>
      <c r="S606" s="23"/>
      <c r="T606" s="23"/>
      <c r="U606" s="23"/>
    </row>
    <row r="607" spans="1:21" s="34" customFormat="1" x14ac:dyDescent="0.35">
      <c r="A607" s="37"/>
      <c r="E607" s="35"/>
      <c r="P607" s="23"/>
      <c r="Q607" s="23"/>
      <c r="R607" s="23"/>
      <c r="S607" s="23"/>
      <c r="T607" s="23"/>
      <c r="U607" s="23"/>
    </row>
    <row r="608" spans="1:21" s="34" customFormat="1" x14ac:dyDescent="0.35">
      <c r="A608" s="37"/>
      <c r="E608" s="35"/>
      <c r="P608" s="23"/>
      <c r="Q608" s="23"/>
      <c r="R608" s="23"/>
      <c r="S608" s="23"/>
      <c r="T608" s="23"/>
      <c r="U608" s="23"/>
    </row>
    <row r="609" spans="1:21" s="34" customFormat="1" x14ac:dyDescent="0.35">
      <c r="A609" s="37"/>
      <c r="E609" s="35"/>
      <c r="P609" s="23"/>
      <c r="Q609" s="23"/>
      <c r="R609" s="23"/>
      <c r="S609" s="23"/>
      <c r="T609" s="23"/>
      <c r="U609" s="23"/>
    </row>
    <row r="610" spans="1:21" s="34" customFormat="1" x14ac:dyDescent="0.35">
      <c r="A610" s="37"/>
      <c r="E610" s="35"/>
      <c r="P610" s="23"/>
      <c r="Q610" s="23"/>
      <c r="R610" s="23"/>
      <c r="S610" s="23"/>
      <c r="T610" s="23"/>
      <c r="U610" s="23"/>
    </row>
    <row r="611" spans="1:21" s="34" customFormat="1" x14ac:dyDescent="0.35">
      <c r="A611" s="37"/>
      <c r="E611" s="35"/>
      <c r="P611" s="23"/>
      <c r="Q611" s="23"/>
      <c r="R611" s="23"/>
      <c r="S611" s="23"/>
      <c r="T611" s="23"/>
      <c r="U611" s="23"/>
    </row>
    <row r="612" spans="1:21" s="34" customFormat="1" x14ac:dyDescent="0.35">
      <c r="A612" s="37"/>
      <c r="E612" s="35"/>
      <c r="P612" s="23"/>
      <c r="Q612" s="23"/>
      <c r="R612" s="23"/>
      <c r="S612" s="23"/>
      <c r="T612" s="23"/>
      <c r="U612" s="23"/>
    </row>
    <row r="613" spans="1:21" s="34" customFormat="1" x14ac:dyDescent="0.35">
      <c r="A613" s="37"/>
      <c r="E613" s="35"/>
      <c r="P613" s="23"/>
      <c r="Q613" s="23"/>
      <c r="R613" s="23"/>
      <c r="S613" s="23"/>
      <c r="T613" s="23"/>
      <c r="U613" s="23"/>
    </row>
    <row r="614" spans="1:21" s="34" customFormat="1" x14ac:dyDescent="0.35">
      <c r="A614" s="37"/>
      <c r="E614" s="35"/>
      <c r="P614" s="23"/>
      <c r="Q614" s="23"/>
      <c r="R614" s="23"/>
      <c r="S614" s="23"/>
      <c r="T614" s="23"/>
      <c r="U614" s="23"/>
    </row>
    <row r="615" spans="1:21" s="34" customFormat="1" x14ac:dyDescent="0.35">
      <c r="A615" s="37"/>
      <c r="E615" s="35"/>
      <c r="P615" s="23"/>
      <c r="Q615" s="23"/>
      <c r="R615" s="23"/>
      <c r="S615" s="23"/>
      <c r="T615" s="23"/>
      <c r="U615" s="23"/>
    </row>
    <row r="616" spans="1:21" s="34" customFormat="1" x14ac:dyDescent="0.35">
      <c r="A616" s="37"/>
      <c r="E616" s="35"/>
      <c r="P616" s="23"/>
      <c r="Q616" s="23"/>
      <c r="R616" s="23"/>
      <c r="S616" s="23"/>
      <c r="T616" s="23"/>
      <c r="U616" s="23"/>
    </row>
    <row r="617" spans="1:21" s="34" customFormat="1" x14ac:dyDescent="0.35">
      <c r="A617" s="37"/>
      <c r="E617" s="35"/>
      <c r="P617" s="23"/>
      <c r="Q617" s="23"/>
      <c r="R617" s="23"/>
      <c r="S617" s="23"/>
      <c r="T617" s="23"/>
      <c r="U617" s="23"/>
    </row>
    <row r="618" spans="1:21" s="34" customFormat="1" x14ac:dyDescent="0.35">
      <c r="A618" s="37"/>
      <c r="E618" s="35"/>
      <c r="P618" s="23"/>
      <c r="Q618" s="23"/>
      <c r="R618" s="23"/>
      <c r="S618" s="23"/>
      <c r="T618" s="23"/>
      <c r="U618" s="23"/>
    </row>
    <row r="619" spans="1:21" s="34" customFormat="1" x14ac:dyDescent="0.35">
      <c r="A619" s="37"/>
      <c r="E619" s="35"/>
      <c r="P619" s="23"/>
      <c r="Q619" s="23"/>
      <c r="R619" s="23"/>
      <c r="S619" s="23"/>
      <c r="T619" s="23"/>
      <c r="U619" s="23"/>
    </row>
    <row r="620" spans="1:21" s="34" customFormat="1" x14ac:dyDescent="0.35">
      <c r="A620" s="37"/>
      <c r="E620" s="35"/>
      <c r="P620" s="23"/>
      <c r="Q620" s="23"/>
      <c r="R620" s="23"/>
      <c r="S620" s="23"/>
      <c r="T620" s="23"/>
      <c r="U620" s="23"/>
    </row>
    <row r="621" spans="1:21" s="34" customFormat="1" x14ac:dyDescent="0.35">
      <c r="A621" s="37"/>
      <c r="E621" s="35"/>
      <c r="P621" s="23"/>
      <c r="Q621" s="23"/>
      <c r="R621" s="23"/>
      <c r="S621" s="23"/>
      <c r="T621" s="23"/>
      <c r="U621" s="23"/>
    </row>
    <row r="622" spans="1:21" s="34" customFormat="1" x14ac:dyDescent="0.35">
      <c r="A622" s="37"/>
      <c r="E622" s="35"/>
      <c r="P622" s="23"/>
      <c r="Q622" s="23"/>
      <c r="R622" s="23"/>
      <c r="S622" s="23"/>
      <c r="T622" s="23"/>
      <c r="U622" s="23"/>
    </row>
    <row r="623" spans="1:21" s="34" customFormat="1" x14ac:dyDescent="0.35">
      <c r="A623" s="37"/>
      <c r="E623" s="35"/>
      <c r="P623" s="23"/>
      <c r="Q623" s="23"/>
      <c r="R623" s="23"/>
      <c r="S623" s="23"/>
      <c r="T623" s="23"/>
      <c r="U623" s="23"/>
    </row>
    <row r="624" spans="1:21" s="34" customFormat="1" x14ac:dyDescent="0.35">
      <c r="A624" s="37"/>
      <c r="E624" s="35"/>
      <c r="P624" s="23"/>
      <c r="Q624" s="23"/>
      <c r="R624" s="23"/>
      <c r="S624" s="23"/>
      <c r="T624" s="23"/>
      <c r="U624" s="23"/>
    </row>
    <row r="625" spans="1:21" s="34" customFormat="1" x14ac:dyDescent="0.35">
      <c r="A625" s="37"/>
      <c r="E625" s="35"/>
      <c r="P625" s="23"/>
      <c r="Q625" s="23"/>
      <c r="R625" s="23"/>
      <c r="S625" s="23"/>
      <c r="T625" s="23"/>
      <c r="U625" s="23"/>
    </row>
    <row r="626" spans="1:21" s="34" customFormat="1" x14ac:dyDescent="0.35">
      <c r="A626" s="37"/>
      <c r="E626" s="35"/>
      <c r="P626" s="23"/>
      <c r="Q626" s="23"/>
      <c r="R626" s="23"/>
      <c r="S626" s="23"/>
      <c r="T626" s="23"/>
      <c r="U626" s="23"/>
    </row>
    <row r="627" spans="1:21" s="34" customFormat="1" x14ac:dyDescent="0.35">
      <c r="A627" s="37"/>
      <c r="E627" s="35"/>
      <c r="P627" s="23"/>
      <c r="Q627" s="23"/>
      <c r="R627" s="23"/>
      <c r="S627" s="23"/>
      <c r="T627" s="23"/>
      <c r="U627" s="23"/>
    </row>
    <row r="628" spans="1:21" s="34" customFormat="1" x14ac:dyDescent="0.35">
      <c r="A628" s="37"/>
      <c r="E628" s="35"/>
      <c r="P628" s="23"/>
      <c r="Q628" s="23"/>
      <c r="R628" s="23"/>
      <c r="S628" s="23"/>
      <c r="T628" s="23"/>
      <c r="U628" s="23"/>
    </row>
    <row r="629" spans="1:21" s="34" customFormat="1" x14ac:dyDescent="0.35">
      <c r="A629" s="37"/>
      <c r="E629" s="35"/>
      <c r="P629" s="23"/>
      <c r="Q629" s="23"/>
      <c r="R629" s="23"/>
      <c r="S629" s="23"/>
      <c r="T629" s="23"/>
      <c r="U629" s="23"/>
    </row>
    <row r="630" spans="1:21" s="34" customFormat="1" x14ac:dyDescent="0.35">
      <c r="A630" s="37"/>
      <c r="E630" s="35"/>
      <c r="P630" s="23"/>
      <c r="Q630" s="23"/>
      <c r="R630" s="23"/>
      <c r="S630" s="23"/>
      <c r="T630" s="23"/>
      <c r="U630" s="23"/>
    </row>
    <row r="631" spans="1:21" s="34" customFormat="1" x14ac:dyDescent="0.35">
      <c r="A631" s="37"/>
      <c r="E631" s="35"/>
      <c r="P631" s="23"/>
      <c r="Q631" s="23"/>
      <c r="R631" s="23"/>
      <c r="S631" s="23"/>
      <c r="T631" s="23"/>
      <c r="U631" s="23"/>
    </row>
    <row r="632" spans="1:21" s="34" customFormat="1" x14ac:dyDescent="0.35">
      <c r="A632" s="37"/>
      <c r="E632" s="35"/>
      <c r="P632" s="23"/>
      <c r="Q632" s="23"/>
      <c r="R632" s="23"/>
      <c r="S632" s="23"/>
      <c r="T632" s="23"/>
      <c r="U632" s="23"/>
    </row>
    <row r="633" spans="1:21" s="34" customFormat="1" x14ac:dyDescent="0.35">
      <c r="A633" s="37"/>
      <c r="E633" s="35"/>
      <c r="P633" s="23"/>
      <c r="Q633" s="23"/>
      <c r="R633" s="23"/>
      <c r="S633" s="23"/>
      <c r="T633" s="23"/>
      <c r="U633" s="23"/>
    </row>
    <row r="634" spans="1:21" s="34" customFormat="1" x14ac:dyDescent="0.35">
      <c r="A634" s="37"/>
      <c r="E634" s="35"/>
      <c r="P634" s="23"/>
      <c r="Q634" s="23"/>
      <c r="R634" s="23"/>
      <c r="S634" s="23"/>
      <c r="T634" s="23"/>
      <c r="U634" s="23"/>
    </row>
    <row r="635" spans="1:21" s="34" customFormat="1" x14ac:dyDescent="0.35">
      <c r="A635" s="37"/>
      <c r="E635" s="35"/>
      <c r="P635" s="23"/>
      <c r="Q635" s="23"/>
      <c r="R635" s="23"/>
      <c r="S635" s="23"/>
      <c r="T635" s="23"/>
      <c r="U635" s="23"/>
    </row>
    <row r="636" spans="1:21" s="34" customFormat="1" x14ac:dyDescent="0.35">
      <c r="A636" s="37"/>
      <c r="E636" s="35"/>
      <c r="P636" s="23"/>
      <c r="Q636" s="23"/>
      <c r="R636" s="23"/>
      <c r="S636" s="23"/>
      <c r="T636" s="23"/>
      <c r="U636" s="23"/>
    </row>
    <row r="637" spans="1:21" s="34" customFormat="1" x14ac:dyDescent="0.35">
      <c r="A637" s="37"/>
      <c r="E637" s="35"/>
      <c r="P637" s="23"/>
      <c r="Q637" s="23"/>
      <c r="R637" s="23"/>
      <c r="S637" s="23"/>
      <c r="T637" s="23"/>
      <c r="U637" s="23"/>
    </row>
    <row r="638" spans="1:21" s="34" customFormat="1" x14ac:dyDescent="0.35">
      <c r="A638" s="37"/>
      <c r="E638" s="35"/>
      <c r="P638" s="23"/>
      <c r="Q638" s="23"/>
      <c r="R638" s="23"/>
      <c r="S638" s="23"/>
      <c r="T638" s="23"/>
      <c r="U638" s="23"/>
    </row>
    <row r="639" spans="1:21" s="34" customFormat="1" x14ac:dyDescent="0.35">
      <c r="A639" s="37"/>
      <c r="E639" s="35"/>
      <c r="P639" s="23"/>
      <c r="Q639" s="23"/>
      <c r="R639" s="23"/>
      <c r="S639" s="23"/>
      <c r="T639" s="23"/>
      <c r="U639" s="23"/>
    </row>
    <row r="640" spans="1:21" s="34" customFormat="1" x14ac:dyDescent="0.35">
      <c r="A640" s="37"/>
      <c r="E640" s="35"/>
      <c r="P640" s="23"/>
      <c r="Q640" s="23"/>
      <c r="R640" s="23"/>
      <c r="S640" s="23"/>
      <c r="T640" s="23"/>
      <c r="U640" s="23"/>
    </row>
    <row r="641" spans="1:21" s="34" customFormat="1" x14ac:dyDescent="0.35">
      <c r="A641" s="37"/>
      <c r="E641" s="35"/>
      <c r="P641" s="23"/>
      <c r="Q641" s="23"/>
      <c r="R641" s="23"/>
      <c r="S641" s="23"/>
      <c r="T641" s="23"/>
      <c r="U641" s="23"/>
    </row>
    <row r="642" spans="1:21" s="34" customFormat="1" x14ac:dyDescent="0.35">
      <c r="A642" s="37"/>
      <c r="E642" s="35"/>
      <c r="P642" s="23"/>
      <c r="Q642" s="23"/>
      <c r="R642" s="23"/>
      <c r="S642" s="23"/>
      <c r="T642" s="23"/>
      <c r="U642" s="23"/>
    </row>
    <row r="643" spans="1:21" s="34" customFormat="1" x14ac:dyDescent="0.35">
      <c r="A643" s="37"/>
      <c r="E643" s="35"/>
      <c r="P643" s="23"/>
      <c r="Q643" s="23"/>
      <c r="R643" s="23"/>
      <c r="S643" s="23"/>
      <c r="T643" s="23"/>
      <c r="U643" s="23"/>
    </row>
    <row r="644" spans="1:21" s="34" customFormat="1" x14ac:dyDescent="0.35">
      <c r="A644" s="37"/>
      <c r="E644" s="35"/>
      <c r="P644" s="23"/>
      <c r="Q644" s="23"/>
      <c r="R644" s="23"/>
      <c r="S644" s="23"/>
      <c r="T644" s="23"/>
      <c r="U644" s="23"/>
    </row>
    <row r="645" spans="1:21" s="34" customFormat="1" x14ac:dyDescent="0.35">
      <c r="A645" s="37"/>
      <c r="E645" s="35"/>
      <c r="P645" s="23"/>
      <c r="Q645" s="23"/>
      <c r="R645" s="23"/>
      <c r="S645" s="23"/>
      <c r="T645" s="23"/>
      <c r="U645" s="23"/>
    </row>
    <row r="646" spans="1:21" s="34" customFormat="1" x14ac:dyDescent="0.35">
      <c r="A646" s="37"/>
      <c r="E646" s="35"/>
      <c r="P646" s="23"/>
      <c r="Q646" s="23"/>
      <c r="R646" s="23"/>
      <c r="S646" s="23"/>
      <c r="T646" s="23"/>
      <c r="U646" s="23"/>
    </row>
    <row r="647" spans="1:21" s="34" customFormat="1" x14ac:dyDescent="0.35">
      <c r="A647" s="37"/>
      <c r="E647" s="35"/>
      <c r="P647" s="23"/>
      <c r="Q647" s="23"/>
      <c r="R647" s="23"/>
      <c r="S647" s="23"/>
      <c r="T647" s="23"/>
      <c r="U647" s="23"/>
    </row>
    <row r="648" spans="1:21" s="34" customFormat="1" x14ac:dyDescent="0.35">
      <c r="A648" s="37"/>
      <c r="E648" s="35"/>
      <c r="P648" s="23"/>
      <c r="Q648" s="23"/>
      <c r="R648" s="23"/>
      <c r="S648" s="23"/>
      <c r="T648" s="23"/>
      <c r="U648" s="23"/>
    </row>
    <row r="649" spans="1:21" s="34" customFormat="1" x14ac:dyDescent="0.35">
      <c r="A649" s="37"/>
      <c r="E649" s="35"/>
      <c r="P649" s="23"/>
      <c r="Q649" s="23"/>
      <c r="R649" s="23"/>
      <c r="S649" s="23"/>
      <c r="T649" s="23"/>
      <c r="U649" s="23"/>
    </row>
    <row r="650" spans="1:21" s="34" customFormat="1" x14ac:dyDescent="0.35">
      <c r="A650" s="37"/>
      <c r="E650" s="35"/>
      <c r="P650" s="23"/>
      <c r="Q650" s="23"/>
      <c r="R650" s="23"/>
      <c r="S650" s="23"/>
      <c r="T650" s="23"/>
      <c r="U650" s="23"/>
    </row>
    <row r="651" spans="1:21" s="34" customFormat="1" x14ac:dyDescent="0.35">
      <c r="A651" s="37"/>
      <c r="E651" s="35"/>
      <c r="P651" s="23"/>
      <c r="Q651" s="23"/>
      <c r="R651" s="23"/>
      <c r="S651" s="23"/>
      <c r="T651" s="23"/>
      <c r="U651" s="23"/>
    </row>
    <row r="652" spans="1:21" s="34" customFormat="1" x14ac:dyDescent="0.35">
      <c r="A652" s="37"/>
      <c r="E652" s="35"/>
      <c r="P652" s="23"/>
      <c r="Q652" s="23"/>
      <c r="R652" s="23"/>
      <c r="S652" s="23"/>
      <c r="T652" s="23"/>
      <c r="U652" s="23"/>
    </row>
    <row r="653" spans="1:21" s="34" customFormat="1" x14ac:dyDescent="0.35">
      <c r="A653" s="37"/>
      <c r="E653" s="35"/>
      <c r="P653" s="23"/>
      <c r="Q653" s="23"/>
      <c r="R653" s="23"/>
      <c r="S653" s="23"/>
      <c r="T653" s="23"/>
      <c r="U653" s="23"/>
    </row>
    <row r="654" spans="1:21" s="34" customFormat="1" x14ac:dyDescent="0.35">
      <c r="A654" s="37"/>
      <c r="E654" s="35"/>
      <c r="P654" s="23"/>
      <c r="Q654" s="23"/>
      <c r="R654" s="23"/>
      <c r="S654" s="23"/>
      <c r="T654" s="23"/>
      <c r="U654" s="23"/>
    </row>
    <row r="655" spans="1:21" s="34" customFormat="1" x14ac:dyDescent="0.35">
      <c r="A655" s="37"/>
      <c r="E655" s="35"/>
      <c r="P655" s="23"/>
      <c r="Q655" s="23"/>
      <c r="R655" s="23"/>
      <c r="S655" s="23"/>
      <c r="T655" s="23"/>
      <c r="U655" s="23"/>
    </row>
    <row r="656" spans="1:21" s="34" customFormat="1" x14ac:dyDescent="0.35">
      <c r="A656" s="37"/>
      <c r="E656" s="35"/>
      <c r="P656" s="23"/>
      <c r="Q656" s="23"/>
      <c r="R656" s="23"/>
      <c r="S656" s="23"/>
      <c r="T656" s="23"/>
      <c r="U656" s="23"/>
    </row>
    <row r="657" spans="1:21" s="34" customFormat="1" x14ac:dyDescent="0.35">
      <c r="A657" s="37"/>
      <c r="E657" s="35"/>
      <c r="P657" s="23"/>
      <c r="Q657" s="23"/>
      <c r="R657" s="23"/>
      <c r="S657" s="23"/>
      <c r="T657" s="23"/>
      <c r="U657" s="23"/>
    </row>
    <row r="658" spans="1:21" s="34" customFormat="1" x14ac:dyDescent="0.35">
      <c r="A658" s="37"/>
      <c r="E658" s="35"/>
      <c r="P658" s="23"/>
      <c r="Q658" s="23"/>
      <c r="R658" s="23"/>
      <c r="S658" s="23"/>
      <c r="T658" s="23"/>
      <c r="U658" s="23"/>
    </row>
    <row r="659" spans="1:21" s="34" customFormat="1" x14ac:dyDescent="0.35">
      <c r="A659" s="37"/>
      <c r="E659" s="35"/>
      <c r="P659" s="23"/>
      <c r="Q659" s="23"/>
      <c r="R659" s="23"/>
      <c r="S659" s="23"/>
      <c r="T659" s="23"/>
      <c r="U659" s="23"/>
    </row>
    <row r="660" spans="1:21" s="34" customFormat="1" x14ac:dyDescent="0.35">
      <c r="A660" s="37"/>
      <c r="E660" s="35"/>
      <c r="P660" s="23"/>
      <c r="Q660" s="23"/>
      <c r="R660" s="23"/>
      <c r="S660" s="23"/>
      <c r="T660" s="23"/>
      <c r="U660" s="23"/>
    </row>
    <row r="661" spans="1:21" s="34" customFormat="1" x14ac:dyDescent="0.35">
      <c r="A661" s="37"/>
      <c r="E661" s="35"/>
      <c r="P661" s="23"/>
      <c r="Q661" s="23"/>
      <c r="R661" s="23"/>
      <c r="S661" s="23"/>
      <c r="T661" s="23"/>
      <c r="U661" s="23"/>
    </row>
    <row r="662" spans="1:21" s="34" customFormat="1" x14ac:dyDescent="0.35">
      <c r="A662" s="37"/>
      <c r="E662" s="35"/>
      <c r="P662" s="23"/>
      <c r="Q662" s="23"/>
      <c r="R662" s="23"/>
      <c r="S662" s="23"/>
      <c r="T662" s="23"/>
      <c r="U662" s="23"/>
    </row>
    <row r="663" spans="1:21" s="34" customFormat="1" x14ac:dyDescent="0.35">
      <c r="A663" s="37"/>
      <c r="E663" s="35"/>
      <c r="P663" s="23"/>
      <c r="Q663" s="23"/>
      <c r="R663" s="23"/>
      <c r="S663" s="23"/>
      <c r="T663" s="23"/>
      <c r="U663" s="23"/>
    </row>
    <row r="664" spans="1:21" s="34" customFormat="1" x14ac:dyDescent="0.35">
      <c r="A664" s="37"/>
      <c r="E664" s="35"/>
      <c r="P664" s="23"/>
      <c r="Q664" s="23"/>
      <c r="R664" s="23"/>
      <c r="S664" s="23"/>
      <c r="T664" s="23"/>
      <c r="U664" s="23"/>
    </row>
    <row r="665" spans="1:21" s="34" customFormat="1" x14ac:dyDescent="0.35">
      <c r="A665" s="37"/>
      <c r="E665" s="35"/>
      <c r="P665" s="23"/>
      <c r="Q665" s="23"/>
      <c r="R665" s="23"/>
      <c r="S665" s="23"/>
      <c r="T665" s="23"/>
      <c r="U665" s="23"/>
    </row>
    <row r="666" spans="1:21" s="34" customFormat="1" x14ac:dyDescent="0.35">
      <c r="A666" s="37"/>
      <c r="E666" s="35"/>
      <c r="P666" s="23"/>
      <c r="Q666" s="23"/>
      <c r="R666" s="23"/>
      <c r="S666" s="23"/>
      <c r="T666" s="23"/>
      <c r="U666" s="23"/>
    </row>
    <row r="667" spans="1:21" s="34" customFormat="1" x14ac:dyDescent="0.35">
      <c r="A667" s="37"/>
      <c r="E667" s="35"/>
      <c r="P667" s="23"/>
      <c r="Q667" s="23"/>
      <c r="R667" s="23"/>
      <c r="S667" s="23"/>
      <c r="T667" s="23"/>
      <c r="U667" s="23"/>
    </row>
    <row r="668" spans="1:21" s="34" customFormat="1" x14ac:dyDescent="0.35">
      <c r="A668" s="37"/>
      <c r="E668" s="35"/>
      <c r="P668" s="23"/>
      <c r="Q668" s="23"/>
      <c r="R668" s="23"/>
      <c r="S668" s="23"/>
      <c r="T668" s="23"/>
      <c r="U668" s="23"/>
    </row>
    <row r="669" spans="1:21" s="34" customFormat="1" x14ac:dyDescent="0.35">
      <c r="A669" s="37"/>
      <c r="E669" s="35"/>
      <c r="P669" s="23"/>
      <c r="Q669" s="23"/>
      <c r="R669" s="23"/>
      <c r="S669" s="23"/>
      <c r="T669" s="23"/>
      <c r="U669" s="23"/>
    </row>
    <row r="670" spans="1:21" s="34" customFormat="1" x14ac:dyDescent="0.35">
      <c r="A670" s="37"/>
      <c r="E670" s="35"/>
      <c r="P670" s="23"/>
      <c r="Q670" s="23"/>
      <c r="R670" s="23"/>
      <c r="S670" s="23"/>
      <c r="T670" s="23"/>
      <c r="U670" s="23"/>
    </row>
    <row r="671" spans="1:21" s="34" customFormat="1" x14ac:dyDescent="0.35">
      <c r="A671" s="37"/>
      <c r="E671" s="35"/>
      <c r="P671" s="23"/>
      <c r="Q671" s="23"/>
      <c r="R671" s="23"/>
      <c r="S671" s="23"/>
      <c r="T671" s="23"/>
      <c r="U671" s="23"/>
    </row>
    <row r="672" spans="1:21" s="34" customFormat="1" x14ac:dyDescent="0.35">
      <c r="A672" s="37"/>
      <c r="E672" s="35"/>
      <c r="P672" s="23"/>
      <c r="Q672" s="23"/>
      <c r="R672" s="23"/>
      <c r="S672" s="23"/>
      <c r="T672" s="23"/>
      <c r="U672" s="23"/>
    </row>
    <row r="673" spans="1:21" s="34" customFormat="1" x14ac:dyDescent="0.35">
      <c r="A673" s="37"/>
      <c r="E673" s="35"/>
      <c r="P673" s="23"/>
      <c r="Q673" s="23"/>
      <c r="R673" s="23"/>
      <c r="S673" s="23"/>
      <c r="T673" s="23"/>
      <c r="U673" s="23"/>
    </row>
    <row r="674" spans="1:21" s="34" customFormat="1" x14ac:dyDescent="0.35">
      <c r="A674" s="37"/>
      <c r="E674" s="35"/>
      <c r="P674" s="23"/>
      <c r="Q674" s="23"/>
      <c r="R674" s="23"/>
      <c r="S674" s="23"/>
      <c r="T674" s="23"/>
      <c r="U674" s="23"/>
    </row>
    <row r="675" spans="1:21" s="34" customFormat="1" x14ac:dyDescent="0.35">
      <c r="A675" s="37"/>
      <c r="E675" s="35"/>
      <c r="P675" s="23"/>
      <c r="Q675" s="23"/>
      <c r="R675" s="23"/>
      <c r="S675" s="23"/>
      <c r="T675" s="23"/>
      <c r="U675" s="23"/>
    </row>
    <row r="676" spans="1:21" s="34" customFormat="1" x14ac:dyDescent="0.35">
      <c r="A676" s="37"/>
      <c r="E676" s="35"/>
      <c r="P676" s="23"/>
      <c r="Q676" s="23"/>
      <c r="R676" s="23"/>
      <c r="S676" s="23"/>
      <c r="T676" s="23"/>
      <c r="U676" s="23"/>
    </row>
    <row r="677" spans="1:21" s="34" customFormat="1" x14ac:dyDescent="0.35">
      <c r="A677" s="37"/>
      <c r="E677" s="35"/>
      <c r="P677" s="23"/>
      <c r="Q677" s="23"/>
      <c r="R677" s="23"/>
      <c r="S677" s="23"/>
      <c r="T677" s="23"/>
      <c r="U677" s="23"/>
    </row>
    <row r="678" spans="1:21" s="34" customFormat="1" x14ac:dyDescent="0.35">
      <c r="A678" s="37"/>
      <c r="E678" s="35"/>
      <c r="P678" s="23"/>
      <c r="Q678" s="23"/>
      <c r="R678" s="23"/>
      <c r="S678" s="23"/>
      <c r="T678" s="23"/>
      <c r="U678" s="23"/>
    </row>
    <row r="679" spans="1:21" s="34" customFormat="1" x14ac:dyDescent="0.35">
      <c r="A679" s="37"/>
      <c r="E679" s="35"/>
      <c r="P679" s="23"/>
      <c r="Q679" s="23"/>
      <c r="R679" s="23"/>
      <c r="S679" s="23"/>
      <c r="T679" s="23"/>
      <c r="U679" s="23"/>
    </row>
    <row r="680" spans="1:21" s="34" customFormat="1" x14ac:dyDescent="0.35">
      <c r="A680" s="37"/>
      <c r="E680" s="35"/>
      <c r="P680" s="23"/>
      <c r="Q680" s="23"/>
      <c r="R680" s="23"/>
      <c r="S680" s="23"/>
      <c r="T680" s="23"/>
      <c r="U680" s="23"/>
    </row>
    <row r="681" spans="1:21" s="34" customFormat="1" x14ac:dyDescent="0.35">
      <c r="A681" s="37"/>
      <c r="E681" s="35"/>
      <c r="P681" s="23"/>
      <c r="Q681" s="23"/>
      <c r="R681" s="23"/>
      <c r="S681" s="23"/>
      <c r="T681" s="23"/>
      <c r="U681" s="23"/>
    </row>
    <row r="682" spans="1:21" s="34" customFormat="1" x14ac:dyDescent="0.35">
      <c r="A682" s="37"/>
      <c r="E682" s="35"/>
      <c r="P682" s="23"/>
      <c r="Q682" s="23"/>
      <c r="R682" s="23"/>
      <c r="S682" s="23"/>
      <c r="T682" s="23"/>
      <c r="U682" s="23"/>
    </row>
    <row r="683" spans="1:21" s="34" customFormat="1" x14ac:dyDescent="0.35">
      <c r="A683" s="37"/>
      <c r="E683" s="35"/>
      <c r="P683" s="23"/>
      <c r="Q683" s="23"/>
      <c r="R683" s="23"/>
      <c r="S683" s="23"/>
      <c r="T683" s="23"/>
      <c r="U683" s="23"/>
    </row>
    <row r="684" spans="1:21" s="34" customFormat="1" x14ac:dyDescent="0.35">
      <c r="A684" s="37"/>
      <c r="E684" s="35"/>
      <c r="P684" s="23"/>
      <c r="Q684" s="23"/>
      <c r="R684" s="23"/>
      <c r="S684" s="23"/>
      <c r="T684" s="23"/>
      <c r="U684" s="23"/>
    </row>
    <row r="685" spans="1:21" s="34" customFormat="1" x14ac:dyDescent="0.35">
      <c r="A685" s="37"/>
      <c r="E685" s="35"/>
      <c r="P685" s="23"/>
      <c r="Q685" s="23"/>
      <c r="R685" s="23"/>
      <c r="S685" s="23"/>
      <c r="T685" s="23"/>
      <c r="U685" s="23"/>
    </row>
    <row r="686" spans="1:21" s="34" customFormat="1" x14ac:dyDescent="0.35">
      <c r="A686" s="37"/>
      <c r="E686" s="35"/>
      <c r="P686" s="23"/>
      <c r="Q686" s="23"/>
      <c r="R686" s="23"/>
      <c r="S686" s="23"/>
      <c r="T686" s="23"/>
      <c r="U686" s="23"/>
    </row>
    <row r="687" spans="1:21" s="34" customFormat="1" x14ac:dyDescent="0.35">
      <c r="A687" s="37"/>
      <c r="E687" s="35"/>
      <c r="P687" s="23"/>
      <c r="Q687" s="23"/>
      <c r="R687" s="23"/>
      <c r="S687" s="23"/>
      <c r="T687" s="23"/>
      <c r="U687" s="23"/>
    </row>
    <row r="688" spans="1:21" s="34" customFormat="1" x14ac:dyDescent="0.35">
      <c r="A688" s="37"/>
      <c r="E688" s="35"/>
      <c r="P688" s="23"/>
      <c r="Q688" s="23"/>
      <c r="R688" s="23"/>
      <c r="S688" s="23"/>
      <c r="T688" s="23"/>
      <c r="U688" s="23"/>
    </row>
    <row r="689" spans="1:21" s="34" customFormat="1" x14ac:dyDescent="0.35">
      <c r="A689" s="37"/>
      <c r="E689" s="35"/>
      <c r="P689" s="23"/>
      <c r="Q689" s="23"/>
      <c r="R689" s="23"/>
      <c r="S689" s="23"/>
      <c r="T689" s="23"/>
      <c r="U689" s="23"/>
    </row>
    <row r="690" spans="1:21" s="34" customFormat="1" x14ac:dyDescent="0.35">
      <c r="A690" s="37"/>
      <c r="E690" s="35"/>
      <c r="P690" s="23"/>
      <c r="Q690" s="23"/>
      <c r="R690" s="23"/>
      <c r="S690" s="23"/>
      <c r="T690" s="23"/>
      <c r="U690" s="23"/>
    </row>
    <row r="691" spans="1:21" s="34" customFormat="1" x14ac:dyDescent="0.35">
      <c r="A691" s="37"/>
      <c r="E691" s="35"/>
      <c r="P691" s="23"/>
      <c r="Q691" s="23"/>
      <c r="R691" s="23"/>
      <c r="S691" s="23"/>
      <c r="T691" s="23"/>
      <c r="U691" s="23"/>
    </row>
    <row r="692" spans="1:21" s="34" customFormat="1" x14ac:dyDescent="0.35">
      <c r="A692" s="37"/>
      <c r="E692" s="35"/>
      <c r="P692" s="23"/>
      <c r="Q692" s="23"/>
      <c r="R692" s="23"/>
      <c r="S692" s="23"/>
      <c r="T692" s="23"/>
      <c r="U692" s="23"/>
    </row>
    <row r="693" spans="1:21" s="34" customFormat="1" x14ac:dyDescent="0.35">
      <c r="A693" s="37"/>
      <c r="E693" s="35"/>
      <c r="P693" s="23"/>
      <c r="Q693" s="23"/>
      <c r="R693" s="23"/>
      <c r="S693" s="23"/>
      <c r="T693" s="23"/>
      <c r="U693" s="23"/>
    </row>
    <row r="694" spans="1:21" s="34" customFormat="1" x14ac:dyDescent="0.35">
      <c r="A694" s="37"/>
      <c r="E694" s="35"/>
      <c r="P694" s="23"/>
      <c r="Q694" s="23"/>
      <c r="R694" s="23"/>
      <c r="S694" s="23"/>
      <c r="T694" s="23"/>
      <c r="U694" s="23"/>
    </row>
    <row r="695" spans="1:21" s="34" customFormat="1" x14ac:dyDescent="0.35">
      <c r="A695" s="37"/>
      <c r="E695" s="35"/>
      <c r="P695" s="23"/>
      <c r="Q695" s="23"/>
      <c r="R695" s="23"/>
      <c r="S695" s="23"/>
      <c r="T695" s="23"/>
      <c r="U695" s="23"/>
    </row>
    <row r="696" spans="1:21" s="34" customFormat="1" x14ac:dyDescent="0.35">
      <c r="A696" s="37"/>
      <c r="E696" s="35"/>
      <c r="P696" s="23"/>
      <c r="Q696" s="23"/>
      <c r="R696" s="23"/>
      <c r="S696" s="23"/>
      <c r="T696" s="23"/>
      <c r="U696" s="23"/>
    </row>
    <row r="697" spans="1:21" s="34" customFormat="1" x14ac:dyDescent="0.35">
      <c r="A697" s="37"/>
      <c r="E697" s="35"/>
      <c r="P697" s="23"/>
      <c r="Q697" s="23"/>
      <c r="R697" s="23"/>
      <c r="S697" s="23"/>
      <c r="T697" s="23"/>
      <c r="U697" s="23"/>
    </row>
    <row r="698" spans="1:21" s="34" customFormat="1" x14ac:dyDescent="0.35">
      <c r="A698" s="37"/>
      <c r="E698" s="35"/>
      <c r="P698" s="23"/>
      <c r="Q698" s="23"/>
      <c r="R698" s="23"/>
      <c r="S698" s="23"/>
      <c r="T698" s="23"/>
      <c r="U698" s="23"/>
    </row>
    <row r="699" spans="1:21" s="34" customFormat="1" x14ac:dyDescent="0.35">
      <c r="A699" s="37"/>
      <c r="E699" s="35"/>
      <c r="P699" s="23"/>
      <c r="Q699" s="23"/>
      <c r="R699" s="23"/>
      <c r="S699" s="23"/>
      <c r="T699" s="23"/>
      <c r="U699" s="23"/>
    </row>
    <row r="700" spans="1:21" s="34" customFormat="1" x14ac:dyDescent="0.35">
      <c r="A700" s="37"/>
      <c r="E700" s="35"/>
      <c r="P700" s="23"/>
      <c r="Q700" s="23"/>
      <c r="R700" s="23"/>
      <c r="S700" s="23"/>
      <c r="T700" s="23"/>
      <c r="U700" s="23"/>
    </row>
    <row r="701" spans="1:21" s="34" customFormat="1" x14ac:dyDescent="0.35">
      <c r="A701" s="37"/>
      <c r="E701" s="35"/>
      <c r="P701" s="23"/>
      <c r="Q701" s="23"/>
      <c r="R701" s="23"/>
      <c r="S701" s="23"/>
      <c r="T701" s="23"/>
      <c r="U701" s="23"/>
    </row>
    <row r="702" spans="1:21" s="34" customFormat="1" x14ac:dyDescent="0.35">
      <c r="A702" s="37"/>
      <c r="E702" s="35"/>
      <c r="P702" s="23"/>
      <c r="Q702" s="23"/>
      <c r="R702" s="23"/>
      <c r="S702" s="23"/>
      <c r="T702" s="23"/>
      <c r="U702" s="23"/>
    </row>
    <row r="703" spans="1:21" s="34" customFormat="1" x14ac:dyDescent="0.35">
      <c r="A703" s="37"/>
      <c r="E703" s="35"/>
      <c r="P703" s="23"/>
      <c r="Q703" s="23"/>
      <c r="R703" s="23"/>
      <c r="S703" s="23"/>
      <c r="T703" s="23"/>
      <c r="U703" s="23"/>
    </row>
    <row r="704" spans="1:21" s="34" customFormat="1" x14ac:dyDescent="0.35">
      <c r="A704" s="37"/>
      <c r="E704" s="35"/>
      <c r="P704" s="23"/>
      <c r="Q704" s="23"/>
      <c r="R704" s="23"/>
      <c r="S704" s="23"/>
      <c r="T704" s="23"/>
      <c r="U704" s="23"/>
    </row>
    <row r="705" spans="1:21" s="34" customFormat="1" x14ac:dyDescent="0.35">
      <c r="A705" s="37"/>
      <c r="E705" s="35"/>
      <c r="P705" s="23"/>
      <c r="Q705" s="23"/>
      <c r="R705" s="23"/>
      <c r="S705" s="23"/>
      <c r="T705" s="23"/>
      <c r="U705" s="23"/>
    </row>
    <row r="706" spans="1:21" s="34" customFormat="1" x14ac:dyDescent="0.35">
      <c r="A706" s="37"/>
      <c r="E706" s="35"/>
      <c r="P706" s="23"/>
      <c r="Q706" s="23"/>
      <c r="R706" s="23"/>
      <c r="S706" s="23"/>
      <c r="T706" s="23"/>
      <c r="U706" s="23"/>
    </row>
    <row r="707" spans="1:21" s="34" customFormat="1" x14ac:dyDescent="0.35">
      <c r="A707" s="37"/>
      <c r="E707" s="35"/>
      <c r="P707" s="23"/>
      <c r="Q707" s="23"/>
      <c r="R707" s="23"/>
      <c r="S707" s="23"/>
      <c r="T707" s="23"/>
      <c r="U707" s="23"/>
    </row>
    <row r="708" spans="1:21" s="34" customFormat="1" x14ac:dyDescent="0.35">
      <c r="A708" s="37"/>
      <c r="E708" s="35"/>
      <c r="P708" s="23"/>
      <c r="Q708" s="23"/>
      <c r="R708" s="23"/>
      <c r="S708" s="23"/>
      <c r="T708" s="23"/>
      <c r="U708" s="23"/>
    </row>
    <row r="709" spans="1:21" s="34" customFormat="1" x14ac:dyDescent="0.35">
      <c r="A709" s="37"/>
      <c r="E709" s="35"/>
      <c r="P709" s="23"/>
      <c r="Q709" s="23"/>
      <c r="R709" s="23"/>
      <c r="S709" s="23"/>
      <c r="T709" s="23"/>
      <c r="U709" s="23"/>
    </row>
    <row r="710" spans="1:21" s="34" customFormat="1" x14ac:dyDescent="0.35">
      <c r="A710" s="37"/>
      <c r="E710" s="35"/>
      <c r="P710" s="23"/>
      <c r="Q710" s="23"/>
      <c r="R710" s="23"/>
      <c r="S710" s="23"/>
      <c r="T710" s="23"/>
      <c r="U710" s="23"/>
    </row>
    <row r="711" spans="1:21" s="34" customFormat="1" x14ac:dyDescent="0.35">
      <c r="A711" s="37"/>
      <c r="E711" s="35"/>
      <c r="P711" s="23"/>
      <c r="Q711" s="23"/>
      <c r="R711" s="23"/>
      <c r="S711" s="23"/>
      <c r="T711" s="23"/>
      <c r="U711" s="23"/>
    </row>
    <row r="712" spans="1:21" s="34" customFormat="1" x14ac:dyDescent="0.35">
      <c r="A712" s="37"/>
      <c r="E712" s="35"/>
      <c r="P712" s="23"/>
      <c r="Q712" s="23"/>
      <c r="R712" s="23"/>
      <c r="S712" s="23"/>
      <c r="T712" s="23"/>
      <c r="U712" s="23"/>
    </row>
    <row r="713" spans="1:21" s="34" customFormat="1" x14ac:dyDescent="0.35">
      <c r="A713" s="37"/>
      <c r="E713" s="35"/>
      <c r="P713" s="23"/>
      <c r="Q713" s="23"/>
      <c r="R713" s="23"/>
      <c r="S713" s="23"/>
      <c r="T713" s="23"/>
      <c r="U713" s="23"/>
    </row>
    <row r="714" spans="1:21" s="34" customFormat="1" x14ac:dyDescent="0.35">
      <c r="A714" s="37"/>
      <c r="E714" s="35"/>
      <c r="P714" s="23"/>
      <c r="Q714" s="23"/>
      <c r="R714" s="23"/>
      <c r="S714" s="23"/>
      <c r="T714" s="23"/>
      <c r="U714" s="23"/>
    </row>
    <row r="715" spans="1:21" s="34" customFormat="1" x14ac:dyDescent="0.35">
      <c r="A715" s="37"/>
      <c r="E715" s="35"/>
      <c r="P715" s="23"/>
      <c r="Q715" s="23"/>
      <c r="R715" s="23"/>
      <c r="S715" s="23"/>
      <c r="T715" s="23"/>
      <c r="U715" s="23"/>
    </row>
    <row r="716" spans="1:21" s="34" customFormat="1" x14ac:dyDescent="0.35">
      <c r="A716" s="37"/>
      <c r="E716" s="35"/>
      <c r="P716" s="23"/>
      <c r="Q716" s="23"/>
      <c r="R716" s="23"/>
      <c r="S716" s="23"/>
      <c r="T716" s="23"/>
      <c r="U716" s="23"/>
    </row>
    <row r="717" spans="1:21" s="34" customFormat="1" x14ac:dyDescent="0.35">
      <c r="A717" s="37"/>
      <c r="E717" s="35"/>
      <c r="P717" s="23"/>
      <c r="Q717" s="23"/>
      <c r="R717" s="23"/>
      <c r="S717" s="23"/>
      <c r="T717" s="23"/>
      <c r="U717" s="23"/>
    </row>
    <row r="718" spans="1:21" s="34" customFormat="1" x14ac:dyDescent="0.35">
      <c r="A718" s="37"/>
      <c r="E718" s="35"/>
      <c r="P718" s="23"/>
      <c r="Q718" s="23"/>
      <c r="R718" s="23"/>
      <c r="S718" s="23"/>
      <c r="T718" s="23"/>
      <c r="U718" s="23"/>
    </row>
    <row r="719" spans="1:21" s="34" customFormat="1" x14ac:dyDescent="0.35">
      <c r="A719" s="37"/>
      <c r="E719" s="35"/>
      <c r="P719" s="23"/>
      <c r="Q719" s="23"/>
      <c r="R719" s="23"/>
      <c r="S719" s="23"/>
      <c r="T719" s="23"/>
      <c r="U719" s="23"/>
    </row>
    <row r="720" spans="1:21" s="34" customFormat="1" x14ac:dyDescent="0.35">
      <c r="A720" s="37"/>
      <c r="E720" s="35"/>
      <c r="P720" s="23"/>
      <c r="Q720" s="23"/>
      <c r="R720" s="23"/>
      <c r="S720" s="23"/>
      <c r="T720" s="23"/>
      <c r="U720" s="23"/>
    </row>
    <row r="721" spans="1:21" s="34" customFormat="1" x14ac:dyDescent="0.35">
      <c r="A721" s="37"/>
      <c r="E721" s="35"/>
      <c r="P721" s="23"/>
      <c r="Q721" s="23"/>
      <c r="R721" s="23"/>
      <c r="S721" s="23"/>
      <c r="T721" s="23"/>
      <c r="U721" s="23"/>
    </row>
    <row r="722" spans="1:21" s="34" customFormat="1" x14ac:dyDescent="0.35">
      <c r="A722" s="37"/>
      <c r="E722" s="35"/>
      <c r="P722" s="23"/>
      <c r="Q722" s="23"/>
      <c r="R722" s="23"/>
      <c r="S722" s="23"/>
      <c r="T722" s="23"/>
      <c r="U722" s="23"/>
    </row>
    <row r="723" spans="1:21" s="34" customFormat="1" x14ac:dyDescent="0.35">
      <c r="A723" s="37"/>
      <c r="E723" s="35"/>
      <c r="P723" s="23"/>
      <c r="Q723" s="23"/>
      <c r="R723" s="23"/>
      <c r="S723" s="23"/>
      <c r="T723" s="23"/>
      <c r="U723" s="23"/>
    </row>
    <row r="724" spans="1:21" s="34" customFormat="1" x14ac:dyDescent="0.35">
      <c r="A724" s="37"/>
      <c r="E724" s="35"/>
      <c r="P724" s="23"/>
      <c r="Q724" s="23"/>
      <c r="R724" s="23"/>
      <c r="S724" s="23"/>
      <c r="T724" s="23"/>
      <c r="U724" s="23"/>
    </row>
    <row r="725" spans="1:21" s="34" customFormat="1" x14ac:dyDescent="0.35">
      <c r="A725" s="37"/>
      <c r="E725" s="35"/>
      <c r="P725" s="23"/>
      <c r="Q725" s="23"/>
      <c r="R725" s="23"/>
      <c r="S725" s="23"/>
      <c r="T725" s="23"/>
      <c r="U725" s="23"/>
    </row>
    <row r="726" spans="1:21" s="34" customFormat="1" x14ac:dyDescent="0.35">
      <c r="A726" s="37"/>
      <c r="E726" s="35"/>
      <c r="P726" s="23"/>
      <c r="Q726" s="23"/>
      <c r="R726" s="23"/>
      <c r="S726" s="23"/>
      <c r="T726" s="23"/>
      <c r="U726" s="23"/>
    </row>
    <row r="727" spans="1:21" s="34" customFormat="1" x14ac:dyDescent="0.35">
      <c r="A727" s="37"/>
      <c r="E727" s="35"/>
      <c r="P727" s="23"/>
      <c r="Q727" s="23"/>
      <c r="R727" s="23"/>
      <c r="S727" s="23"/>
      <c r="T727" s="23"/>
      <c r="U727" s="23"/>
    </row>
    <row r="728" spans="1:21" s="34" customFormat="1" x14ac:dyDescent="0.35">
      <c r="A728" s="37"/>
      <c r="E728" s="35"/>
      <c r="P728" s="23"/>
      <c r="Q728" s="23"/>
      <c r="R728" s="23"/>
      <c r="S728" s="23"/>
      <c r="T728" s="23"/>
      <c r="U728" s="23"/>
    </row>
    <row r="729" spans="1:21" s="34" customFormat="1" x14ac:dyDescent="0.35">
      <c r="A729" s="37"/>
      <c r="E729" s="35"/>
      <c r="P729" s="23"/>
      <c r="Q729" s="23"/>
      <c r="R729" s="23"/>
      <c r="S729" s="23"/>
      <c r="T729" s="23"/>
      <c r="U729" s="23"/>
    </row>
    <row r="730" spans="1:21" s="34" customFormat="1" x14ac:dyDescent="0.35">
      <c r="A730" s="37"/>
      <c r="E730" s="35"/>
      <c r="P730" s="23"/>
      <c r="Q730" s="23"/>
      <c r="R730" s="23"/>
      <c r="S730" s="23"/>
      <c r="T730" s="23"/>
      <c r="U730" s="23"/>
    </row>
    <row r="731" spans="1:21" s="34" customFormat="1" x14ac:dyDescent="0.35">
      <c r="A731" s="37"/>
      <c r="E731" s="35"/>
      <c r="P731" s="23"/>
      <c r="Q731" s="23"/>
      <c r="R731" s="23"/>
      <c r="S731" s="23"/>
      <c r="T731" s="23"/>
      <c r="U731" s="23"/>
    </row>
    <row r="732" spans="1:21" s="34" customFormat="1" x14ac:dyDescent="0.35">
      <c r="A732" s="37"/>
      <c r="E732" s="35"/>
      <c r="P732" s="23"/>
      <c r="Q732" s="23"/>
      <c r="R732" s="23"/>
      <c r="S732" s="23"/>
      <c r="T732" s="23"/>
      <c r="U732" s="23"/>
    </row>
    <row r="733" spans="1:21" s="34" customFormat="1" x14ac:dyDescent="0.35">
      <c r="A733" s="37"/>
      <c r="E733" s="35"/>
      <c r="P733" s="23"/>
      <c r="Q733" s="23"/>
      <c r="R733" s="23"/>
      <c r="S733" s="23"/>
      <c r="T733" s="23"/>
      <c r="U733" s="23"/>
    </row>
    <row r="734" spans="1:21" s="34" customFormat="1" x14ac:dyDescent="0.35">
      <c r="A734" s="37"/>
      <c r="E734" s="35"/>
      <c r="P734" s="23"/>
      <c r="Q734" s="23"/>
      <c r="R734" s="23"/>
      <c r="S734" s="23"/>
      <c r="T734" s="23"/>
      <c r="U734" s="23"/>
    </row>
    <row r="735" spans="1:21" s="34" customFormat="1" x14ac:dyDescent="0.35">
      <c r="A735" s="37"/>
      <c r="E735" s="35"/>
      <c r="P735" s="23"/>
      <c r="Q735" s="23"/>
      <c r="R735" s="23"/>
      <c r="S735" s="23"/>
      <c r="T735" s="23"/>
      <c r="U735" s="23"/>
    </row>
    <row r="736" spans="1:21" s="34" customFormat="1" x14ac:dyDescent="0.35">
      <c r="A736" s="37"/>
      <c r="E736" s="35"/>
      <c r="P736" s="23"/>
      <c r="Q736" s="23"/>
      <c r="R736" s="23"/>
      <c r="S736" s="23"/>
      <c r="T736" s="23"/>
      <c r="U736" s="23"/>
    </row>
    <row r="737" spans="1:21" s="34" customFormat="1" x14ac:dyDescent="0.35">
      <c r="A737" s="37"/>
      <c r="E737" s="35"/>
      <c r="P737" s="23"/>
      <c r="Q737" s="23"/>
      <c r="R737" s="23"/>
      <c r="S737" s="23"/>
      <c r="T737" s="23"/>
      <c r="U737" s="23"/>
    </row>
    <row r="738" spans="1:21" s="34" customFormat="1" x14ac:dyDescent="0.35">
      <c r="A738" s="37"/>
      <c r="E738" s="35"/>
      <c r="P738" s="23"/>
      <c r="Q738" s="23"/>
      <c r="R738" s="23"/>
      <c r="S738" s="23"/>
      <c r="T738" s="23"/>
      <c r="U738" s="23"/>
    </row>
    <row r="739" spans="1:21" s="34" customFormat="1" x14ac:dyDescent="0.35">
      <c r="A739" s="37"/>
      <c r="E739" s="35"/>
      <c r="P739" s="23"/>
      <c r="Q739" s="23"/>
      <c r="R739" s="23"/>
      <c r="S739" s="23"/>
      <c r="T739" s="23"/>
      <c r="U739" s="23"/>
    </row>
    <row r="740" spans="1:21" s="34" customFormat="1" x14ac:dyDescent="0.35">
      <c r="A740" s="37"/>
      <c r="E740" s="35"/>
      <c r="P740" s="23"/>
      <c r="Q740" s="23"/>
      <c r="R740" s="23"/>
      <c r="S740" s="23"/>
      <c r="T740" s="23"/>
      <c r="U740" s="23"/>
    </row>
    <row r="741" spans="1:21" s="34" customFormat="1" x14ac:dyDescent="0.35">
      <c r="A741" s="37"/>
      <c r="E741" s="35"/>
      <c r="P741" s="23"/>
      <c r="Q741" s="23"/>
      <c r="R741" s="23"/>
      <c r="S741" s="23"/>
      <c r="T741" s="23"/>
      <c r="U741" s="23"/>
    </row>
    <row r="742" spans="1:21" s="34" customFormat="1" x14ac:dyDescent="0.35">
      <c r="A742" s="37"/>
      <c r="E742" s="35"/>
      <c r="P742" s="23"/>
      <c r="Q742" s="23"/>
      <c r="R742" s="23"/>
      <c r="S742" s="23"/>
      <c r="T742" s="23"/>
      <c r="U742" s="23"/>
    </row>
    <row r="743" spans="1:21" s="34" customFormat="1" x14ac:dyDescent="0.35">
      <c r="A743" s="37"/>
      <c r="E743" s="35"/>
      <c r="P743" s="23"/>
      <c r="Q743" s="23"/>
      <c r="R743" s="23"/>
      <c r="S743" s="23"/>
      <c r="T743" s="23"/>
      <c r="U743" s="23"/>
    </row>
    <row r="744" spans="1:21" s="34" customFormat="1" x14ac:dyDescent="0.35">
      <c r="A744" s="37"/>
      <c r="E744" s="35"/>
      <c r="P744" s="23"/>
      <c r="Q744" s="23"/>
      <c r="R744" s="23"/>
      <c r="S744" s="23"/>
      <c r="T744" s="23"/>
      <c r="U744" s="23"/>
    </row>
    <row r="745" spans="1:21" s="34" customFormat="1" x14ac:dyDescent="0.35">
      <c r="A745" s="37"/>
      <c r="E745" s="35"/>
      <c r="P745" s="23"/>
      <c r="Q745" s="23"/>
      <c r="R745" s="23"/>
      <c r="S745" s="23"/>
      <c r="T745" s="23"/>
      <c r="U745" s="23"/>
    </row>
    <row r="746" spans="1:21" s="34" customFormat="1" x14ac:dyDescent="0.35">
      <c r="A746" s="37"/>
      <c r="E746" s="35"/>
      <c r="P746" s="23"/>
      <c r="Q746" s="23"/>
      <c r="R746" s="23"/>
      <c r="S746" s="23"/>
      <c r="T746" s="23"/>
      <c r="U746" s="23"/>
    </row>
    <row r="747" spans="1:21" s="34" customFormat="1" x14ac:dyDescent="0.35">
      <c r="A747" s="37"/>
      <c r="E747" s="35"/>
      <c r="P747" s="23"/>
      <c r="Q747" s="23"/>
      <c r="R747" s="23"/>
      <c r="S747" s="23"/>
      <c r="T747" s="23"/>
      <c r="U747" s="23"/>
    </row>
    <row r="748" spans="1:21" s="34" customFormat="1" x14ac:dyDescent="0.35">
      <c r="A748" s="37"/>
      <c r="E748" s="35"/>
      <c r="P748" s="23"/>
      <c r="Q748" s="23"/>
      <c r="R748" s="23"/>
      <c r="S748" s="23"/>
      <c r="T748" s="23"/>
      <c r="U748" s="23"/>
    </row>
    <row r="749" spans="1:21" s="34" customFormat="1" x14ac:dyDescent="0.35">
      <c r="A749" s="37"/>
      <c r="E749" s="35"/>
      <c r="P749" s="23"/>
      <c r="Q749" s="23"/>
      <c r="R749" s="23"/>
      <c r="S749" s="23"/>
      <c r="T749" s="23"/>
      <c r="U749" s="23"/>
    </row>
    <row r="750" spans="1:21" s="34" customFormat="1" x14ac:dyDescent="0.35">
      <c r="A750" s="37"/>
      <c r="E750" s="35"/>
      <c r="P750" s="23"/>
      <c r="Q750" s="23"/>
      <c r="R750" s="23"/>
      <c r="S750" s="23"/>
      <c r="T750" s="23"/>
      <c r="U750" s="23"/>
    </row>
    <row r="751" spans="1:21" s="34" customFormat="1" x14ac:dyDescent="0.35">
      <c r="A751" s="37"/>
      <c r="E751" s="35"/>
      <c r="P751" s="23"/>
      <c r="Q751" s="23"/>
      <c r="R751" s="23"/>
      <c r="S751" s="23"/>
      <c r="T751" s="23"/>
      <c r="U751" s="23"/>
    </row>
    <row r="752" spans="1:21" s="34" customFormat="1" x14ac:dyDescent="0.35">
      <c r="A752" s="37"/>
      <c r="E752" s="35"/>
      <c r="P752" s="23"/>
      <c r="Q752" s="23"/>
      <c r="R752" s="23"/>
      <c r="S752" s="23"/>
      <c r="T752" s="23"/>
      <c r="U752" s="23"/>
    </row>
    <row r="753" spans="1:21" s="34" customFormat="1" x14ac:dyDescent="0.35">
      <c r="A753" s="37"/>
      <c r="E753" s="35"/>
      <c r="P753" s="23"/>
      <c r="Q753" s="23"/>
      <c r="R753" s="23"/>
      <c r="S753" s="23"/>
      <c r="T753" s="23"/>
      <c r="U753" s="23"/>
    </row>
    <row r="754" spans="1:21" s="34" customFormat="1" x14ac:dyDescent="0.35">
      <c r="A754" s="37"/>
      <c r="E754" s="35"/>
      <c r="P754" s="23"/>
      <c r="Q754" s="23"/>
      <c r="R754" s="23"/>
      <c r="S754" s="23"/>
      <c r="T754" s="23"/>
      <c r="U754" s="23"/>
    </row>
    <row r="755" spans="1:21" s="34" customFormat="1" x14ac:dyDescent="0.35">
      <c r="A755" s="37"/>
      <c r="E755" s="35"/>
      <c r="P755" s="23"/>
      <c r="Q755" s="23"/>
      <c r="R755" s="23"/>
      <c r="S755" s="23"/>
      <c r="T755" s="23"/>
      <c r="U755" s="23"/>
    </row>
    <row r="756" spans="1:21" s="34" customFormat="1" x14ac:dyDescent="0.35">
      <c r="A756" s="37"/>
      <c r="E756" s="35"/>
      <c r="P756" s="23"/>
      <c r="Q756" s="23"/>
      <c r="R756" s="23"/>
      <c r="S756" s="23"/>
      <c r="T756" s="23"/>
      <c r="U756" s="23"/>
    </row>
    <row r="757" spans="1:21" s="34" customFormat="1" x14ac:dyDescent="0.35">
      <c r="A757" s="37"/>
      <c r="E757" s="35"/>
      <c r="P757" s="23"/>
      <c r="Q757" s="23"/>
      <c r="R757" s="23"/>
      <c r="S757" s="23"/>
      <c r="T757" s="23"/>
      <c r="U757" s="23"/>
    </row>
    <row r="758" spans="1:21" s="34" customFormat="1" x14ac:dyDescent="0.35">
      <c r="A758" s="37"/>
      <c r="E758" s="35"/>
      <c r="P758" s="23"/>
      <c r="Q758" s="23"/>
      <c r="R758" s="23"/>
      <c r="S758" s="23"/>
      <c r="T758" s="23"/>
      <c r="U758" s="23"/>
    </row>
    <row r="759" spans="1:21" s="34" customFormat="1" x14ac:dyDescent="0.35">
      <c r="A759" s="37"/>
      <c r="E759" s="35"/>
      <c r="P759" s="23"/>
      <c r="Q759" s="23"/>
      <c r="R759" s="23"/>
      <c r="S759" s="23"/>
      <c r="T759" s="23"/>
      <c r="U759" s="23"/>
    </row>
    <row r="760" spans="1:21" s="34" customFormat="1" x14ac:dyDescent="0.35">
      <c r="A760" s="37"/>
      <c r="E760" s="35"/>
      <c r="P760" s="23"/>
      <c r="Q760" s="23"/>
      <c r="R760" s="23"/>
      <c r="S760" s="23"/>
      <c r="T760" s="23"/>
      <c r="U760" s="23"/>
    </row>
    <row r="761" spans="1:21" s="34" customFormat="1" x14ac:dyDescent="0.35">
      <c r="A761" s="37"/>
      <c r="E761" s="35"/>
      <c r="P761" s="23"/>
      <c r="Q761" s="23"/>
      <c r="R761" s="23"/>
      <c r="S761" s="23"/>
      <c r="T761" s="23"/>
      <c r="U761" s="23"/>
    </row>
    <row r="762" spans="1:21" s="34" customFormat="1" x14ac:dyDescent="0.35">
      <c r="A762" s="37"/>
      <c r="E762" s="35"/>
      <c r="P762" s="23"/>
      <c r="Q762" s="23"/>
      <c r="R762" s="23"/>
      <c r="S762" s="23"/>
      <c r="T762" s="23"/>
      <c r="U762" s="23"/>
    </row>
    <row r="763" spans="1:21" s="34" customFormat="1" x14ac:dyDescent="0.35">
      <c r="A763" s="37"/>
      <c r="E763" s="35"/>
      <c r="P763" s="23"/>
      <c r="Q763" s="23"/>
      <c r="R763" s="23"/>
      <c r="S763" s="23"/>
      <c r="T763" s="23"/>
      <c r="U763" s="23"/>
    </row>
    <row r="764" spans="1:21" s="34" customFormat="1" x14ac:dyDescent="0.35">
      <c r="A764" s="37"/>
      <c r="E764" s="35"/>
      <c r="P764" s="23"/>
      <c r="Q764" s="23"/>
      <c r="R764" s="23"/>
      <c r="S764" s="23"/>
      <c r="T764" s="23"/>
      <c r="U764" s="23"/>
    </row>
    <row r="765" spans="1:21" s="34" customFormat="1" x14ac:dyDescent="0.35">
      <c r="A765" s="37"/>
      <c r="E765" s="35"/>
      <c r="P765" s="23"/>
      <c r="Q765" s="23"/>
      <c r="R765" s="23"/>
      <c r="S765" s="23"/>
      <c r="T765" s="23"/>
      <c r="U765" s="23"/>
    </row>
    <row r="766" spans="1:21" s="34" customFormat="1" x14ac:dyDescent="0.35">
      <c r="A766" s="37"/>
      <c r="E766" s="35"/>
      <c r="P766" s="23"/>
      <c r="Q766" s="23"/>
      <c r="R766" s="23"/>
      <c r="S766" s="23"/>
      <c r="T766" s="23"/>
      <c r="U766" s="23"/>
    </row>
    <row r="767" spans="1:21" s="34" customFormat="1" x14ac:dyDescent="0.35">
      <c r="A767" s="37"/>
      <c r="E767" s="35"/>
      <c r="P767" s="23"/>
      <c r="Q767" s="23"/>
      <c r="R767" s="23"/>
      <c r="S767" s="23"/>
      <c r="T767" s="23"/>
      <c r="U767" s="23"/>
    </row>
    <row r="768" spans="1:21" s="34" customFormat="1" x14ac:dyDescent="0.35">
      <c r="A768" s="37"/>
      <c r="E768" s="35"/>
      <c r="P768" s="23"/>
      <c r="Q768" s="23"/>
      <c r="R768" s="23"/>
      <c r="S768" s="23"/>
      <c r="T768" s="23"/>
      <c r="U768" s="23"/>
    </row>
    <row r="769" spans="1:21" s="34" customFormat="1" x14ac:dyDescent="0.35">
      <c r="A769" s="37"/>
      <c r="E769" s="35"/>
      <c r="P769" s="23"/>
      <c r="Q769" s="23"/>
      <c r="R769" s="23"/>
      <c r="S769" s="23"/>
      <c r="T769" s="23"/>
      <c r="U769" s="23"/>
    </row>
    <row r="770" spans="1:21" s="34" customFormat="1" x14ac:dyDescent="0.35">
      <c r="A770" s="37"/>
      <c r="E770" s="35"/>
      <c r="P770" s="23"/>
      <c r="Q770" s="23"/>
      <c r="R770" s="23"/>
      <c r="S770" s="23"/>
      <c r="T770" s="23"/>
      <c r="U770" s="23"/>
    </row>
    <row r="771" spans="1:21" s="34" customFormat="1" x14ac:dyDescent="0.35">
      <c r="A771" s="37"/>
      <c r="E771" s="35"/>
      <c r="P771" s="23"/>
      <c r="Q771" s="23"/>
      <c r="R771" s="23"/>
      <c r="S771" s="23"/>
      <c r="T771" s="23"/>
      <c r="U771" s="23"/>
    </row>
    <row r="772" spans="1:21" s="34" customFormat="1" x14ac:dyDescent="0.35">
      <c r="A772" s="37"/>
      <c r="E772" s="35"/>
      <c r="P772" s="23"/>
      <c r="Q772" s="23"/>
      <c r="R772" s="23"/>
      <c r="S772" s="23"/>
      <c r="T772" s="23"/>
      <c r="U772" s="23"/>
    </row>
    <row r="773" spans="1:21" s="34" customFormat="1" x14ac:dyDescent="0.35">
      <c r="A773" s="37"/>
      <c r="E773" s="35"/>
      <c r="P773" s="23"/>
      <c r="Q773" s="23"/>
      <c r="R773" s="23"/>
      <c r="S773" s="23"/>
      <c r="T773" s="23"/>
      <c r="U773" s="23"/>
    </row>
    <row r="774" spans="1:21" s="34" customFormat="1" x14ac:dyDescent="0.35">
      <c r="A774" s="37"/>
      <c r="E774" s="35"/>
      <c r="P774" s="23"/>
      <c r="Q774" s="23"/>
      <c r="R774" s="23"/>
      <c r="S774" s="23"/>
      <c r="T774" s="23"/>
      <c r="U774" s="23"/>
    </row>
    <row r="775" spans="1:21" s="34" customFormat="1" x14ac:dyDescent="0.35">
      <c r="A775" s="37"/>
      <c r="E775" s="35"/>
      <c r="P775" s="23"/>
      <c r="Q775" s="23"/>
      <c r="R775" s="23"/>
      <c r="S775" s="23"/>
      <c r="T775" s="23"/>
      <c r="U775" s="23"/>
    </row>
    <row r="776" spans="1:21" s="34" customFormat="1" x14ac:dyDescent="0.35">
      <c r="A776" s="37"/>
      <c r="E776" s="35"/>
      <c r="P776" s="23"/>
      <c r="Q776" s="23"/>
      <c r="R776" s="23"/>
      <c r="S776" s="23"/>
      <c r="T776" s="23"/>
      <c r="U776" s="23"/>
    </row>
    <row r="777" spans="1:21" s="34" customFormat="1" x14ac:dyDescent="0.35">
      <c r="A777" s="37"/>
      <c r="E777" s="35"/>
      <c r="P777" s="23"/>
      <c r="Q777" s="23"/>
      <c r="R777" s="23"/>
      <c r="S777" s="23"/>
      <c r="T777" s="23"/>
      <c r="U777" s="23"/>
    </row>
    <row r="778" spans="1:21" s="34" customFormat="1" x14ac:dyDescent="0.35">
      <c r="A778" s="37"/>
      <c r="E778" s="35"/>
      <c r="P778" s="23"/>
      <c r="Q778" s="23"/>
      <c r="R778" s="23"/>
      <c r="S778" s="23"/>
      <c r="T778" s="23"/>
      <c r="U778" s="23"/>
    </row>
    <row r="779" spans="1:21" s="34" customFormat="1" x14ac:dyDescent="0.35">
      <c r="A779" s="37"/>
      <c r="E779" s="35"/>
      <c r="P779" s="23"/>
      <c r="Q779" s="23"/>
      <c r="R779" s="23"/>
      <c r="S779" s="23"/>
      <c r="T779" s="23"/>
      <c r="U779" s="23"/>
    </row>
    <row r="780" spans="1:21" s="34" customFormat="1" x14ac:dyDescent="0.35">
      <c r="A780" s="37"/>
      <c r="E780" s="35"/>
      <c r="P780" s="23"/>
      <c r="Q780" s="23"/>
      <c r="R780" s="23"/>
      <c r="S780" s="23"/>
      <c r="T780" s="23"/>
      <c r="U780" s="23"/>
    </row>
    <row r="781" spans="1:21" s="34" customFormat="1" x14ac:dyDescent="0.35">
      <c r="A781" s="37"/>
      <c r="E781" s="35"/>
      <c r="P781" s="23"/>
      <c r="Q781" s="23"/>
      <c r="R781" s="23"/>
      <c r="S781" s="23"/>
      <c r="T781" s="23"/>
      <c r="U781" s="23"/>
    </row>
    <row r="782" spans="1:21" s="34" customFormat="1" x14ac:dyDescent="0.35">
      <c r="A782" s="37"/>
      <c r="E782" s="35"/>
      <c r="P782" s="23"/>
      <c r="Q782" s="23"/>
      <c r="R782" s="23"/>
      <c r="S782" s="23"/>
      <c r="T782" s="23"/>
      <c r="U782" s="23"/>
    </row>
    <row r="783" spans="1:21" s="34" customFormat="1" x14ac:dyDescent="0.35">
      <c r="A783" s="37"/>
      <c r="E783" s="35"/>
      <c r="P783" s="23"/>
      <c r="Q783" s="23"/>
      <c r="R783" s="23"/>
      <c r="S783" s="23"/>
      <c r="T783" s="23"/>
      <c r="U783" s="23"/>
    </row>
    <row r="784" spans="1:21" s="34" customFormat="1" x14ac:dyDescent="0.35">
      <c r="A784" s="37"/>
      <c r="E784" s="35"/>
      <c r="P784" s="23"/>
      <c r="Q784" s="23"/>
      <c r="R784" s="23"/>
      <c r="S784" s="23"/>
      <c r="T784" s="23"/>
      <c r="U784" s="23"/>
    </row>
    <row r="785" spans="1:21" s="34" customFormat="1" x14ac:dyDescent="0.35">
      <c r="A785" s="37"/>
      <c r="E785" s="35"/>
      <c r="P785" s="23"/>
      <c r="Q785" s="23"/>
      <c r="R785" s="23"/>
      <c r="S785" s="23"/>
      <c r="T785" s="23"/>
      <c r="U785" s="23"/>
    </row>
    <row r="786" spans="1:21" s="34" customFormat="1" x14ac:dyDescent="0.35">
      <c r="A786" s="37"/>
      <c r="E786" s="35"/>
      <c r="P786" s="23"/>
      <c r="Q786" s="23"/>
      <c r="R786" s="23"/>
      <c r="S786" s="23"/>
      <c r="T786" s="23"/>
      <c r="U786" s="23"/>
    </row>
    <row r="787" spans="1:21" s="34" customFormat="1" x14ac:dyDescent="0.35">
      <c r="A787" s="37"/>
      <c r="E787" s="35"/>
      <c r="P787" s="23"/>
      <c r="Q787" s="23"/>
      <c r="R787" s="23"/>
      <c r="S787" s="23"/>
      <c r="T787" s="23"/>
      <c r="U787" s="23"/>
    </row>
    <row r="788" spans="1:21" s="34" customFormat="1" x14ac:dyDescent="0.35">
      <c r="A788" s="37"/>
      <c r="E788" s="35"/>
      <c r="P788" s="23"/>
      <c r="Q788" s="23"/>
      <c r="R788" s="23"/>
      <c r="S788" s="23"/>
      <c r="T788" s="23"/>
      <c r="U788" s="23"/>
    </row>
    <row r="789" spans="1:21" s="34" customFormat="1" x14ac:dyDescent="0.35">
      <c r="A789" s="37"/>
      <c r="E789" s="35"/>
      <c r="P789" s="23"/>
      <c r="Q789" s="23"/>
      <c r="R789" s="23"/>
      <c r="S789" s="23"/>
      <c r="T789" s="23"/>
      <c r="U789" s="23"/>
    </row>
    <row r="790" spans="1:21" s="34" customFormat="1" x14ac:dyDescent="0.35">
      <c r="A790" s="37"/>
      <c r="E790" s="35"/>
      <c r="P790" s="23"/>
      <c r="Q790" s="23"/>
      <c r="R790" s="23"/>
      <c r="S790" s="23"/>
      <c r="T790" s="23"/>
      <c r="U790" s="23"/>
    </row>
    <row r="791" spans="1:21" s="34" customFormat="1" x14ac:dyDescent="0.35">
      <c r="A791" s="37"/>
      <c r="E791" s="35"/>
      <c r="P791" s="23"/>
      <c r="Q791" s="23"/>
      <c r="R791" s="23"/>
      <c r="S791" s="23"/>
      <c r="T791" s="23"/>
      <c r="U791" s="23"/>
    </row>
    <row r="792" spans="1:21" s="34" customFormat="1" x14ac:dyDescent="0.35">
      <c r="A792" s="37"/>
      <c r="E792" s="35"/>
      <c r="P792" s="23"/>
      <c r="Q792" s="23"/>
      <c r="R792" s="23"/>
      <c r="S792" s="23"/>
      <c r="T792" s="23"/>
      <c r="U792" s="23"/>
    </row>
    <row r="793" spans="1:21" s="34" customFormat="1" x14ac:dyDescent="0.35">
      <c r="A793" s="37"/>
      <c r="E793" s="35"/>
      <c r="P793" s="23"/>
      <c r="Q793" s="23"/>
      <c r="R793" s="23"/>
      <c r="S793" s="23"/>
      <c r="T793" s="23"/>
      <c r="U793" s="23"/>
    </row>
    <row r="794" spans="1:21" s="34" customFormat="1" x14ac:dyDescent="0.35">
      <c r="A794" s="37"/>
      <c r="E794" s="35"/>
      <c r="P794" s="23"/>
      <c r="Q794" s="23"/>
      <c r="R794" s="23"/>
      <c r="S794" s="23"/>
      <c r="T794" s="23"/>
      <c r="U794" s="23"/>
    </row>
    <row r="795" spans="1:21" s="34" customFormat="1" x14ac:dyDescent="0.35">
      <c r="A795" s="37"/>
      <c r="E795" s="35"/>
      <c r="P795" s="23"/>
      <c r="Q795" s="23"/>
      <c r="R795" s="23"/>
      <c r="S795" s="23"/>
      <c r="T795" s="23"/>
      <c r="U795" s="23"/>
    </row>
    <row r="796" spans="1:21" s="34" customFormat="1" x14ac:dyDescent="0.35">
      <c r="A796" s="37"/>
      <c r="E796" s="35"/>
      <c r="P796" s="23"/>
      <c r="Q796" s="23"/>
      <c r="R796" s="23"/>
      <c r="S796" s="23"/>
      <c r="T796" s="23"/>
      <c r="U796" s="23"/>
    </row>
    <row r="797" spans="1:21" s="34" customFormat="1" x14ac:dyDescent="0.35">
      <c r="A797" s="37"/>
      <c r="E797" s="35"/>
      <c r="P797" s="23"/>
      <c r="Q797" s="23"/>
      <c r="R797" s="23"/>
      <c r="S797" s="23"/>
      <c r="T797" s="23"/>
      <c r="U797" s="23"/>
    </row>
    <row r="798" spans="1:21" s="34" customFormat="1" x14ac:dyDescent="0.35">
      <c r="A798" s="37"/>
      <c r="E798" s="35"/>
      <c r="P798" s="23"/>
      <c r="Q798" s="23"/>
      <c r="R798" s="23"/>
      <c r="S798" s="23"/>
      <c r="T798" s="23"/>
      <c r="U798" s="23"/>
    </row>
    <row r="799" spans="1:21" s="34" customFormat="1" x14ac:dyDescent="0.35">
      <c r="A799" s="37"/>
      <c r="E799" s="35"/>
      <c r="P799" s="23"/>
      <c r="Q799" s="23"/>
      <c r="R799" s="23"/>
      <c r="S799" s="23"/>
      <c r="T799" s="23"/>
      <c r="U799" s="23"/>
    </row>
    <row r="800" spans="1:21" s="34" customFormat="1" x14ac:dyDescent="0.35">
      <c r="A800" s="37"/>
      <c r="E800" s="35"/>
      <c r="P800" s="23"/>
      <c r="Q800" s="23"/>
      <c r="R800" s="23"/>
      <c r="S800" s="23"/>
      <c r="T800" s="23"/>
      <c r="U800" s="23"/>
    </row>
    <row r="801" spans="1:21" s="34" customFormat="1" x14ac:dyDescent="0.35">
      <c r="A801" s="37"/>
      <c r="E801" s="35"/>
      <c r="P801" s="23"/>
      <c r="Q801" s="23"/>
      <c r="R801" s="23"/>
      <c r="S801" s="23"/>
      <c r="T801" s="23"/>
      <c r="U801" s="23"/>
    </row>
    <row r="802" spans="1:21" s="34" customFormat="1" x14ac:dyDescent="0.35">
      <c r="A802" s="37"/>
      <c r="E802" s="35"/>
      <c r="P802" s="23"/>
      <c r="Q802" s="23"/>
      <c r="R802" s="23"/>
      <c r="S802" s="23"/>
      <c r="T802" s="23"/>
      <c r="U802" s="23"/>
    </row>
    <row r="803" spans="1:21" s="34" customFormat="1" x14ac:dyDescent="0.35">
      <c r="A803" s="37"/>
      <c r="E803" s="35"/>
      <c r="P803" s="23"/>
      <c r="Q803" s="23"/>
      <c r="R803" s="23"/>
      <c r="S803" s="23"/>
      <c r="T803" s="23"/>
      <c r="U803" s="23"/>
    </row>
    <row r="804" spans="1:21" s="34" customFormat="1" x14ac:dyDescent="0.35">
      <c r="A804" s="37"/>
      <c r="E804" s="35"/>
      <c r="P804" s="23"/>
      <c r="Q804" s="23"/>
      <c r="R804" s="23"/>
      <c r="S804" s="23"/>
      <c r="T804" s="23"/>
      <c r="U804" s="23"/>
    </row>
    <row r="805" spans="1:21" s="34" customFormat="1" x14ac:dyDescent="0.35">
      <c r="A805" s="37"/>
      <c r="E805" s="35"/>
      <c r="P805" s="23"/>
      <c r="Q805" s="23"/>
      <c r="R805" s="23"/>
      <c r="S805" s="23"/>
      <c r="T805" s="23"/>
      <c r="U805" s="23"/>
    </row>
    <row r="806" spans="1:21" s="34" customFormat="1" x14ac:dyDescent="0.35">
      <c r="A806" s="37"/>
      <c r="E806" s="35"/>
      <c r="P806" s="23"/>
      <c r="Q806" s="23"/>
      <c r="R806" s="23"/>
      <c r="S806" s="23"/>
      <c r="T806" s="23"/>
      <c r="U806" s="23"/>
    </row>
    <row r="807" spans="1:21" s="34" customFormat="1" x14ac:dyDescent="0.35">
      <c r="A807" s="37"/>
      <c r="E807" s="35"/>
      <c r="P807" s="23"/>
      <c r="Q807" s="23"/>
      <c r="R807" s="23"/>
      <c r="S807" s="23"/>
      <c r="T807" s="23"/>
      <c r="U807" s="23"/>
    </row>
    <row r="808" spans="1:21" s="34" customFormat="1" x14ac:dyDescent="0.35">
      <c r="A808" s="37"/>
      <c r="E808" s="35"/>
      <c r="P808" s="23"/>
      <c r="Q808" s="23"/>
      <c r="R808" s="23"/>
      <c r="S808" s="23"/>
      <c r="T808" s="23"/>
      <c r="U808" s="23"/>
    </row>
    <row r="809" spans="1:21" s="34" customFormat="1" x14ac:dyDescent="0.35">
      <c r="A809" s="37"/>
      <c r="E809" s="35"/>
      <c r="P809" s="23"/>
      <c r="Q809" s="23"/>
      <c r="R809" s="23"/>
      <c r="S809" s="23"/>
      <c r="T809" s="23"/>
      <c r="U809" s="23"/>
    </row>
    <row r="810" spans="1:21" s="34" customFormat="1" x14ac:dyDescent="0.35">
      <c r="A810" s="37"/>
      <c r="E810" s="35"/>
      <c r="P810" s="23"/>
      <c r="Q810" s="23"/>
      <c r="R810" s="23"/>
      <c r="S810" s="23"/>
      <c r="T810" s="23"/>
      <c r="U810" s="23"/>
    </row>
    <row r="811" spans="1:21" s="34" customFormat="1" x14ac:dyDescent="0.35">
      <c r="A811" s="37"/>
      <c r="E811" s="35"/>
      <c r="P811" s="23"/>
      <c r="Q811" s="23"/>
      <c r="R811" s="23"/>
      <c r="S811" s="23"/>
      <c r="T811" s="23"/>
      <c r="U811" s="23"/>
    </row>
    <row r="812" spans="1:21" s="34" customFormat="1" x14ac:dyDescent="0.35">
      <c r="A812" s="37"/>
      <c r="E812" s="35"/>
      <c r="P812" s="23"/>
      <c r="Q812" s="23"/>
      <c r="R812" s="23"/>
      <c r="S812" s="23"/>
      <c r="T812" s="23"/>
      <c r="U812" s="23"/>
    </row>
    <row r="813" spans="1:21" s="34" customFormat="1" x14ac:dyDescent="0.35">
      <c r="A813" s="37"/>
      <c r="E813" s="35"/>
      <c r="P813" s="23"/>
      <c r="Q813" s="23"/>
      <c r="R813" s="23"/>
      <c r="S813" s="23"/>
      <c r="T813" s="23"/>
      <c r="U813" s="23"/>
    </row>
    <row r="814" spans="1:21" s="34" customFormat="1" x14ac:dyDescent="0.35">
      <c r="A814" s="37"/>
      <c r="E814" s="35"/>
      <c r="P814" s="23"/>
      <c r="Q814" s="23"/>
      <c r="R814" s="23"/>
      <c r="S814" s="23"/>
      <c r="T814" s="23"/>
      <c r="U814" s="23"/>
    </row>
    <row r="815" spans="1:21" s="34" customFormat="1" x14ac:dyDescent="0.35">
      <c r="A815" s="37"/>
      <c r="E815" s="35"/>
      <c r="P815" s="23"/>
      <c r="Q815" s="23"/>
      <c r="R815" s="23"/>
      <c r="S815" s="23"/>
      <c r="T815" s="23"/>
      <c r="U815" s="23"/>
    </row>
    <row r="816" spans="1:21" s="34" customFormat="1" x14ac:dyDescent="0.35">
      <c r="A816" s="37"/>
      <c r="E816" s="35"/>
      <c r="P816" s="23"/>
      <c r="Q816" s="23"/>
      <c r="R816" s="23"/>
      <c r="S816" s="23"/>
      <c r="T816" s="23"/>
      <c r="U816" s="23"/>
    </row>
    <row r="817" spans="1:21" s="34" customFormat="1" x14ac:dyDescent="0.35">
      <c r="A817" s="37"/>
      <c r="E817" s="35"/>
      <c r="P817" s="23"/>
      <c r="Q817" s="23"/>
      <c r="R817" s="23"/>
      <c r="S817" s="23"/>
      <c r="T817" s="23"/>
      <c r="U817" s="23"/>
    </row>
    <row r="818" spans="1:21" s="34" customFormat="1" x14ac:dyDescent="0.35">
      <c r="A818" s="37"/>
      <c r="E818" s="35"/>
      <c r="P818" s="23"/>
      <c r="Q818" s="23"/>
      <c r="R818" s="23"/>
      <c r="S818" s="23"/>
      <c r="T818" s="23"/>
      <c r="U818" s="23"/>
    </row>
    <row r="819" spans="1:21" s="34" customFormat="1" x14ac:dyDescent="0.35">
      <c r="A819" s="37"/>
      <c r="E819" s="35"/>
      <c r="P819" s="23"/>
      <c r="Q819" s="23"/>
      <c r="R819" s="23"/>
      <c r="S819" s="23"/>
      <c r="T819" s="23"/>
      <c r="U819" s="23"/>
    </row>
    <row r="820" spans="1:21" s="34" customFormat="1" x14ac:dyDescent="0.35">
      <c r="A820" s="37"/>
      <c r="E820" s="35"/>
      <c r="P820" s="23"/>
      <c r="Q820" s="23"/>
      <c r="R820" s="23"/>
      <c r="S820" s="23"/>
      <c r="T820" s="23"/>
      <c r="U820" s="23"/>
    </row>
    <row r="821" spans="1:21" s="34" customFormat="1" x14ac:dyDescent="0.35">
      <c r="A821" s="37"/>
      <c r="E821" s="35"/>
      <c r="P821" s="23"/>
      <c r="Q821" s="23"/>
      <c r="R821" s="23"/>
      <c r="S821" s="23"/>
      <c r="T821" s="23"/>
      <c r="U821" s="23"/>
    </row>
    <row r="822" spans="1:21" s="34" customFormat="1" x14ac:dyDescent="0.35">
      <c r="A822" s="37"/>
      <c r="E822" s="35"/>
      <c r="P822" s="23"/>
      <c r="Q822" s="23"/>
      <c r="R822" s="23"/>
      <c r="S822" s="23"/>
      <c r="T822" s="23"/>
      <c r="U822" s="23"/>
    </row>
    <row r="823" spans="1:21" s="34" customFormat="1" x14ac:dyDescent="0.35">
      <c r="A823" s="37"/>
      <c r="E823" s="35"/>
      <c r="P823" s="23"/>
      <c r="Q823" s="23"/>
      <c r="R823" s="23"/>
      <c r="S823" s="23"/>
      <c r="T823" s="23"/>
      <c r="U823" s="23"/>
    </row>
    <row r="824" spans="1:21" s="34" customFormat="1" x14ac:dyDescent="0.35">
      <c r="A824" s="37"/>
      <c r="E824" s="35"/>
      <c r="P824" s="23"/>
      <c r="Q824" s="23"/>
      <c r="R824" s="23"/>
      <c r="S824" s="23"/>
      <c r="T824" s="23"/>
      <c r="U824" s="23"/>
    </row>
    <row r="825" spans="1:21" s="34" customFormat="1" x14ac:dyDescent="0.35">
      <c r="A825" s="37"/>
      <c r="E825" s="35"/>
      <c r="P825" s="23"/>
      <c r="Q825" s="23"/>
      <c r="R825" s="23"/>
      <c r="S825" s="23"/>
      <c r="T825" s="23"/>
      <c r="U825" s="23"/>
    </row>
    <row r="826" spans="1:21" s="34" customFormat="1" x14ac:dyDescent="0.35">
      <c r="A826" s="37"/>
      <c r="E826" s="35"/>
      <c r="P826" s="23"/>
      <c r="Q826" s="23"/>
      <c r="R826" s="23"/>
      <c r="S826" s="23"/>
      <c r="T826" s="23"/>
      <c r="U826" s="23"/>
    </row>
    <row r="827" spans="1:21" s="34" customFormat="1" x14ac:dyDescent="0.35">
      <c r="A827" s="37"/>
      <c r="E827" s="35"/>
      <c r="P827" s="23"/>
      <c r="Q827" s="23"/>
      <c r="R827" s="23"/>
      <c r="S827" s="23"/>
      <c r="T827" s="23"/>
      <c r="U827" s="23"/>
    </row>
    <row r="828" spans="1:21" s="34" customFormat="1" x14ac:dyDescent="0.35">
      <c r="A828" s="37"/>
      <c r="E828" s="35"/>
      <c r="P828" s="23"/>
      <c r="Q828" s="23"/>
      <c r="R828" s="23"/>
      <c r="S828" s="23"/>
      <c r="T828" s="23"/>
      <c r="U828" s="23"/>
    </row>
    <row r="829" spans="1:21" s="34" customFormat="1" x14ac:dyDescent="0.35">
      <c r="A829" s="37"/>
      <c r="E829" s="35"/>
      <c r="P829" s="23"/>
      <c r="Q829" s="23"/>
      <c r="R829" s="23"/>
      <c r="S829" s="23"/>
      <c r="T829" s="23"/>
      <c r="U829" s="23"/>
    </row>
    <row r="830" spans="1:21" s="34" customFormat="1" x14ac:dyDescent="0.35">
      <c r="A830" s="37"/>
      <c r="E830" s="35"/>
      <c r="P830" s="23"/>
      <c r="Q830" s="23"/>
      <c r="R830" s="23"/>
      <c r="S830" s="23"/>
      <c r="T830" s="23"/>
      <c r="U830" s="23"/>
    </row>
    <row r="831" spans="1:21" s="34" customFormat="1" x14ac:dyDescent="0.35">
      <c r="A831" s="37"/>
      <c r="E831" s="35"/>
      <c r="P831" s="23"/>
      <c r="Q831" s="23"/>
      <c r="R831" s="23"/>
      <c r="S831" s="23"/>
      <c r="T831" s="23"/>
      <c r="U831" s="23"/>
    </row>
    <row r="832" spans="1:21" s="34" customFormat="1" x14ac:dyDescent="0.35">
      <c r="A832" s="37"/>
      <c r="E832" s="35"/>
      <c r="P832" s="23"/>
      <c r="Q832" s="23"/>
      <c r="R832" s="23"/>
      <c r="S832" s="23"/>
      <c r="T832" s="23"/>
      <c r="U832" s="23"/>
    </row>
    <row r="833" spans="1:21" s="34" customFormat="1" x14ac:dyDescent="0.35">
      <c r="A833" s="37"/>
      <c r="E833" s="35"/>
      <c r="P833" s="23"/>
      <c r="Q833" s="23"/>
      <c r="R833" s="23"/>
      <c r="S833" s="23"/>
      <c r="T833" s="23"/>
      <c r="U833" s="23"/>
    </row>
    <row r="834" spans="1:21" s="34" customFormat="1" x14ac:dyDescent="0.35">
      <c r="A834" s="37"/>
      <c r="E834" s="35"/>
      <c r="P834" s="23"/>
      <c r="Q834" s="23"/>
      <c r="R834" s="23"/>
      <c r="S834" s="23"/>
      <c r="T834" s="23"/>
      <c r="U834" s="23"/>
    </row>
    <row r="835" spans="1:21" s="34" customFormat="1" x14ac:dyDescent="0.35">
      <c r="A835" s="37"/>
      <c r="E835" s="35"/>
      <c r="P835" s="23"/>
      <c r="Q835" s="23"/>
      <c r="R835" s="23"/>
      <c r="S835" s="23"/>
      <c r="T835" s="23"/>
      <c r="U835" s="23"/>
    </row>
    <row r="836" spans="1:21" s="34" customFormat="1" x14ac:dyDescent="0.35">
      <c r="A836" s="37"/>
      <c r="E836" s="35"/>
      <c r="P836" s="23"/>
      <c r="Q836" s="23"/>
      <c r="R836" s="23"/>
      <c r="S836" s="23"/>
      <c r="T836" s="23"/>
      <c r="U836" s="23"/>
    </row>
    <row r="837" spans="1:21" s="34" customFormat="1" x14ac:dyDescent="0.35">
      <c r="A837" s="37"/>
      <c r="E837" s="35"/>
      <c r="P837" s="23"/>
      <c r="Q837" s="23"/>
      <c r="R837" s="23"/>
      <c r="S837" s="23"/>
      <c r="T837" s="23"/>
      <c r="U837" s="23"/>
    </row>
    <row r="838" spans="1:21" s="34" customFormat="1" x14ac:dyDescent="0.35">
      <c r="A838" s="37"/>
      <c r="E838" s="35"/>
      <c r="P838" s="23"/>
      <c r="Q838" s="23"/>
      <c r="R838" s="23"/>
      <c r="S838" s="23"/>
      <c r="T838" s="23"/>
      <c r="U838" s="23"/>
    </row>
    <row r="839" spans="1:21" s="34" customFormat="1" x14ac:dyDescent="0.35">
      <c r="A839" s="37"/>
      <c r="E839" s="35"/>
      <c r="P839" s="23"/>
      <c r="Q839" s="23"/>
      <c r="R839" s="23"/>
      <c r="S839" s="23"/>
      <c r="T839" s="23"/>
      <c r="U839" s="23"/>
    </row>
    <row r="840" spans="1:21" s="34" customFormat="1" x14ac:dyDescent="0.35">
      <c r="A840" s="37"/>
      <c r="E840" s="35"/>
      <c r="P840" s="23"/>
      <c r="Q840" s="23"/>
      <c r="R840" s="23"/>
      <c r="S840" s="23"/>
      <c r="T840" s="23"/>
      <c r="U840" s="23"/>
    </row>
    <row r="841" spans="1:21" s="34" customFormat="1" x14ac:dyDescent="0.35">
      <c r="A841" s="37"/>
      <c r="E841" s="35"/>
      <c r="P841" s="23"/>
      <c r="Q841" s="23"/>
      <c r="R841" s="23"/>
      <c r="S841" s="23"/>
      <c r="T841" s="23"/>
      <c r="U841" s="23"/>
    </row>
    <row r="842" spans="1:21" s="34" customFormat="1" x14ac:dyDescent="0.35">
      <c r="A842" s="37"/>
      <c r="E842" s="35"/>
      <c r="P842" s="23"/>
      <c r="Q842" s="23"/>
      <c r="R842" s="23"/>
      <c r="S842" s="23"/>
      <c r="T842" s="23"/>
      <c r="U842" s="23"/>
    </row>
    <row r="843" spans="1:21" s="34" customFormat="1" x14ac:dyDescent="0.35">
      <c r="A843" s="37"/>
      <c r="E843" s="35"/>
      <c r="P843" s="23"/>
      <c r="Q843" s="23"/>
      <c r="R843" s="23"/>
      <c r="S843" s="23"/>
      <c r="T843" s="23"/>
      <c r="U843" s="23"/>
    </row>
    <row r="844" spans="1:21" s="34" customFormat="1" x14ac:dyDescent="0.35">
      <c r="A844" s="37"/>
      <c r="E844" s="35"/>
      <c r="P844" s="23"/>
      <c r="Q844" s="23"/>
      <c r="R844" s="23"/>
      <c r="S844" s="23"/>
      <c r="T844" s="23"/>
      <c r="U844" s="23"/>
    </row>
    <row r="845" spans="1:21" s="34" customFormat="1" x14ac:dyDescent="0.35">
      <c r="A845" s="37"/>
      <c r="E845" s="35"/>
      <c r="P845" s="23"/>
      <c r="Q845" s="23"/>
      <c r="R845" s="23"/>
      <c r="S845" s="23"/>
      <c r="T845" s="23"/>
      <c r="U845" s="23"/>
    </row>
    <row r="846" spans="1:21" s="34" customFormat="1" x14ac:dyDescent="0.35">
      <c r="A846" s="37"/>
      <c r="E846" s="35"/>
      <c r="P846" s="23"/>
      <c r="Q846" s="23"/>
      <c r="R846" s="23"/>
      <c r="S846" s="23"/>
      <c r="T846" s="23"/>
      <c r="U846" s="23"/>
    </row>
    <row r="847" spans="1:21" s="34" customFormat="1" x14ac:dyDescent="0.35">
      <c r="A847" s="37"/>
      <c r="E847" s="35"/>
      <c r="P847" s="23"/>
      <c r="Q847" s="23"/>
      <c r="R847" s="23"/>
      <c r="S847" s="23"/>
      <c r="T847" s="23"/>
      <c r="U847" s="23"/>
    </row>
    <row r="848" spans="1:21" s="34" customFormat="1" x14ac:dyDescent="0.35">
      <c r="A848" s="37"/>
      <c r="E848" s="35"/>
      <c r="P848" s="23"/>
      <c r="Q848" s="23"/>
      <c r="R848" s="23"/>
      <c r="S848" s="23"/>
      <c r="T848" s="23"/>
      <c r="U848" s="23"/>
    </row>
    <row r="849" spans="1:21" s="34" customFormat="1" x14ac:dyDescent="0.35">
      <c r="A849" s="37"/>
      <c r="E849" s="35"/>
      <c r="P849" s="23"/>
      <c r="Q849" s="23"/>
      <c r="R849" s="23"/>
      <c r="S849" s="23"/>
      <c r="T849" s="23"/>
      <c r="U849" s="23"/>
    </row>
    <row r="850" spans="1:21" s="34" customFormat="1" x14ac:dyDescent="0.35">
      <c r="A850" s="37"/>
      <c r="E850" s="35"/>
      <c r="P850" s="23"/>
      <c r="Q850" s="23"/>
      <c r="R850" s="23"/>
      <c r="S850" s="23"/>
      <c r="T850" s="23"/>
      <c r="U850" s="23"/>
    </row>
    <row r="851" spans="1:21" s="34" customFormat="1" x14ac:dyDescent="0.35">
      <c r="A851" s="37"/>
      <c r="E851" s="35"/>
      <c r="P851" s="23"/>
      <c r="Q851" s="23"/>
      <c r="R851" s="23"/>
      <c r="S851" s="23"/>
      <c r="T851" s="23"/>
      <c r="U851" s="23"/>
    </row>
    <row r="852" spans="1:21" s="34" customFormat="1" x14ac:dyDescent="0.35">
      <c r="A852" s="37"/>
      <c r="E852" s="35"/>
      <c r="P852" s="23"/>
      <c r="Q852" s="23"/>
      <c r="R852" s="23"/>
      <c r="S852" s="23"/>
      <c r="T852" s="23"/>
      <c r="U852" s="23"/>
    </row>
    <row r="853" spans="1:21" s="34" customFormat="1" x14ac:dyDescent="0.35">
      <c r="A853" s="37"/>
      <c r="E853" s="35"/>
      <c r="P853" s="23"/>
      <c r="Q853" s="23"/>
      <c r="R853" s="23"/>
      <c r="S853" s="23"/>
      <c r="T853" s="23"/>
      <c r="U853" s="23"/>
    </row>
    <row r="854" spans="1:21" s="34" customFormat="1" x14ac:dyDescent="0.35">
      <c r="A854" s="37"/>
      <c r="E854" s="35"/>
      <c r="P854" s="23"/>
      <c r="Q854" s="23"/>
      <c r="R854" s="23"/>
      <c r="S854" s="23"/>
      <c r="T854" s="23"/>
      <c r="U854" s="23"/>
    </row>
    <row r="855" spans="1:21" s="34" customFormat="1" x14ac:dyDescent="0.35">
      <c r="A855" s="37"/>
      <c r="E855" s="35"/>
      <c r="P855" s="23"/>
      <c r="Q855" s="23"/>
      <c r="R855" s="23"/>
      <c r="S855" s="23"/>
      <c r="T855" s="23"/>
      <c r="U855" s="23"/>
    </row>
    <row r="856" spans="1:21" s="34" customFormat="1" x14ac:dyDescent="0.35">
      <c r="A856" s="37"/>
      <c r="E856" s="35"/>
      <c r="P856" s="23"/>
      <c r="Q856" s="23"/>
      <c r="R856" s="23"/>
      <c r="S856" s="23"/>
      <c r="T856" s="23"/>
      <c r="U856" s="23"/>
    </row>
    <row r="857" spans="1:21" s="34" customFormat="1" x14ac:dyDescent="0.35">
      <c r="A857" s="37"/>
      <c r="E857" s="35"/>
      <c r="P857" s="23"/>
      <c r="Q857" s="23"/>
      <c r="R857" s="23"/>
      <c r="S857" s="23"/>
      <c r="T857" s="23"/>
      <c r="U857" s="23"/>
    </row>
    <row r="858" spans="1:21" s="34" customFormat="1" x14ac:dyDescent="0.35">
      <c r="A858" s="37"/>
      <c r="E858" s="35"/>
      <c r="P858" s="23"/>
      <c r="Q858" s="23"/>
      <c r="R858" s="23"/>
      <c r="S858" s="23"/>
      <c r="T858" s="23"/>
      <c r="U858" s="23"/>
    </row>
    <row r="859" spans="1:21" s="34" customFormat="1" x14ac:dyDescent="0.35">
      <c r="A859" s="37"/>
      <c r="E859" s="35"/>
      <c r="P859" s="23"/>
      <c r="Q859" s="23"/>
      <c r="R859" s="23"/>
      <c r="S859" s="23"/>
      <c r="T859" s="23"/>
      <c r="U859" s="23"/>
    </row>
    <row r="860" spans="1:21" s="34" customFormat="1" x14ac:dyDescent="0.35">
      <c r="A860" s="37"/>
      <c r="E860" s="35"/>
      <c r="P860" s="23"/>
      <c r="Q860" s="23"/>
      <c r="R860" s="23"/>
      <c r="S860" s="23"/>
      <c r="T860" s="23"/>
      <c r="U860" s="23"/>
    </row>
    <row r="861" spans="1:21" s="34" customFormat="1" x14ac:dyDescent="0.35">
      <c r="A861" s="37"/>
      <c r="E861" s="35"/>
      <c r="P861" s="23"/>
      <c r="Q861" s="23"/>
      <c r="R861" s="23"/>
      <c r="S861" s="23"/>
      <c r="T861" s="23"/>
      <c r="U861" s="23"/>
    </row>
    <row r="862" spans="1:21" s="34" customFormat="1" x14ac:dyDescent="0.35">
      <c r="A862" s="37"/>
      <c r="E862" s="35"/>
      <c r="P862" s="23"/>
      <c r="Q862" s="23"/>
      <c r="R862" s="23"/>
      <c r="S862" s="23"/>
      <c r="T862" s="23"/>
      <c r="U862" s="23"/>
    </row>
    <row r="863" spans="1:21" s="34" customFormat="1" x14ac:dyDescent="0.35">
      <c r="A863" s="37"/>
      <c r="E863" s="35"/>
      <c r="P863" s="23"/>
      <c r="Q863" s="23"/>
      <c r="R863" s="23"/>
      <c r="S863" s="23"/>
      <c r="T863" s="23"/>
      <c r="U863" s="23"/>
    </row>
    <row r="864" spans="1:21" s="34" customFormat="1" x14ac:dyDescent="0.35">
      <c r="A864" s="37"/>
      <c r="E864" s="35"/>
      <c r="P864" s="23"/>
      <c r="Q864" s="23"/>
      <c r="R864" s="23"/>
      <c r="S864" s="23"/>
      <c r="T864" s="23"/>
      <c r="U864" s="23"/>
    </row>
    <row r="865" spans="1:21" s="34" customFormat="1" x14ac:dyDescent="0.35">
      <c r="A865" s="37"/>
      <c r="E865" s="35"/>
      <c r="P865" s="23"/>
      <c r="Q865" s="23"/>
      <c r="R865" s="23"/>
      <c r="S865" s="23"/>
      <c r="T865" s="23"/>
      <c r="U865" s="23"/>
    </row>
    <row r="866" spans="1:21" s="34" customFormat="1" x14ac:dyDescent="0.35">
      <c r="A866" s="37"/>
      <c r="E866" s="35"/>
      <c r="P866" s="23"/>
      <c r="Q866" s="23"/>
      <c r="R866" s="23"/>
      <c r="S866" s="23"/>
      <c r="T866" s="23"/>
      <c r="U866" s="23"/>
    </row>
    <row r="867" spans="1:21" s="34" customFormat="1" x14ac:dyDescent="0.35">
      <c r="A867" s="37"/>
      <c r="E867" s="35"/>
      <c r="P867" s="23"/>
      <c r="Q867" s="23"/>
      <c r="R867" s="23"/>
      <c r="S867" s="23"/>
      <c r="T867" s="23"/>
      <c r="U867" s="23"/>
    </row>
    <row r="868" spans="1:21" s="34" customFormat="1" x14ac:dyDescent="0.35">
      <c r="A868" s="37"/>
      <c r="E868" s="35"/>
      <c r="P868" s="23"/>
      <c r="Q868" s="23"/>
      <c r="R868" s="23"/>
      <c r="S868" s="23"/>
      <c r="T868" s="23"/>
      <c r="U868" s="23"/>
    </row>
    <row r="869" spans="1:21" s="34" customFormat="1" x14ac:dyDescent="0.35">
      <c r="A869" s="37"/>
      <c r="E869" s="35"/>
      <c r="P869" s="23"/>
      <c r="Q869" s="23"/>
      <c r="R869" s="23"/>
      <c r="S869" s="23"/>
      <c r="T869" s="23"/>
      <c r="U869" s="23"/>
    </row>
    <row r="870" spans="1:21" s="34" customFormat="1" x14ac:dyDescent="0.35">
      <c r="A870" s="37"/>
      <c r="E870" s="35"/>
      <c r="P870" s="23"/>
      <c r="Q870" s="23"/>
      <c r="R870" s="23"/>
      <c r="S870" s="23"/>
      <c r="T870" s="23"/>
      <c r="U870" s="23"/>
    </row>
    <row r="871" spans="1:21" s="34" customFormat="1" x14ac:dyDescent="0.35">
      <c r="A871" s="37"/>
      <c r="E871" s="35"/>
      <c r="P871" s="23"/>
      <c r="Q871" s="23"/>
      <c r="R871" s="23"/>
      <c r="S871" s="23"/>
      <c r="T871" s="23"/>
      <c r="U871" s="23"/>
    </row>
    <row r="872" spans="1:21" s="34" customFormat="1" x14ac:dyDescent="0.35">
      <c r="A872" s="37"/>
      <c r="E872" s="35"/>
      <c r="P872" s="23"/>
      <c r="Q872" s="23"/>
      <c r="R872" s="23"/>
      <c r="S872" s="23"/>
      <c r="T872" s="23"/>
      <c r="U872" s="23"/>
    </row>
    <row r="873" spans="1:21" s="34" customFormat="1" x14ac:dyDescent="0.35">
      <c r="A873" s="37"/>
      <c r="E873" s="35"/>
      <c r="P873" s="23"/>
      <c r="Q873" s="23"/>
      <c r="R873" s="23"/>
      <c r="S873" s="23"/>
      <c r="T873" s="23"/>
      <c r="U873" s="23"/>
    </row>
    <row r="874" spans="1:21" s="34" customFormat="1" x14ac:dyDescent="0.35">
      <c r="A874" s="37"/>
      <c r="E874" s="35"/>
      <c r="P874" s="23"/>
      <c r="Q874" s="23"/>
      <c r="R874" s="23"/>
      <c r="S874" s="23"/>
      <c r="T874" s="23"/>
      <c r="U874" s="23"/>
    </row>
    <row r="875" spans="1:21" s="34" customFormat="1" x14ac:dyDescent="0.35">
      <c r="A875" s="37"/>
      <c r="E875" s="35"/>
      <c r="P875" s="23"/>
      <c r="Q875" s="23"/>
      <c r="R875" s="23"/>
      <c r="S875" s="23"/>
      <c r="T875" s="23"/>
      <c r="U875" s="23"/>
    </row>
    <row r="876" spans="1:21" s="34" customFormat="1" x14ac:dyDescent="0.35">
      <c r="A876" s="37"/>
      <c r="E876" s="35"/>
      <c r="P876" s="23"/>
      <c r="Q876" s="23"/>
      <c r="R876" s="23"/>
      <c r="S876" s="23"/>
      <c r="T876" s="23"/>
      <c r="U876" s="23"/>
    </row>
    <row r="877" spans="1:21" s="34" customFormat="1" x14ac:dyDescent="0.35">
      <c r="A877" s="37"/>
      <c r="E877" s="35"/>
      <c r="P877" s="23"/>
      <c r="Q877" s="23"/>
      <c r="R877" s="23"/>
      <c r="S877" s="23"/>
      <c r="T877" s="23"/>
      <c r="U877" s="23"/>
    </row>
    <row r="878" spans="1:21" s="34" customFormat="1" x14ac:dyDescent="0.35">
      <c r="A878" s="37"/>
      <c r="E878" s="35"/>
      <c r="P878" s="23"/>
      <c r="Q878" s="23"/>
      <c r="R878" s="23"/>
      <c r="S878" s="23"/>
      <c r="T878" s="23"/>
      <c r="U878" s="23"/>
    </row>
    <row r="879" spans="1:21" s="34" customFormat="1" x14ac:dyDescent="0.35">
      <c r="A879" s="37"/>
      <c r="E879" s="35"/>
      <c r="P879" s="23"/>
      <c r="Q879" s="23"/>
      <c r="R879" s="23"/>
      <c r="S879" s="23"/>
      <c r="T879" s="23"/>
      <c r="U879" s="23"/>
    </row>
    <row r="880" spans="1:21" s="34" customFormat="1" x14ac:dyDescent="0.35">
      <c r="A880" s="37"/>
      <c r="E880" s="35"/>
      <c r="P880" s="23"/>
      <c r="Q880" s="23"/>
      <c r="R880" s="23"/>
      <c r="S880" s="23"/>
      <c r="T880" s="23"/>
      <c r="U880" s="23"/>
    </row>
    <row r="881" spans="1:21" s="34" customFormat="1" x14ac:dyDescent="0.35">
      <c r="A881" s="37"/>
      <c r="E881" s="35"/>
      <c r="P881" s="23"/>
      <c r="Q881" s="23"/>
      <c r="R881" s="23"/>
      <c r="S881" s="23"/>
      <c r="T881" s="23"/>
      <c r="U881" s="23"/>
    </row>
    <row r="882" spans="1:21" s="34" customFormat="1" x14ac:dyDescent="0.35">
      <c r="A882" s="37"/>
      <c r="E882" s="35"/>
      <c r="P882" s="23"/>
      <c r="Q882" s="23"/>
      <c r="R882" s="23"/>
      <c r="S882" s="23"/>
      <c r="T882" s="23"/>
      <c r="U882" s="23"/>
    </row>
    <row r="883" spans="1:21" s="34" customFormat="1" x14ac:dyDescent="0.35">
      <c r="A883" s="37"/>
      <c r="E883" s="35"/>
      <c r="P883" s="23"/>
      <c r="Q883" s="23"/>
      <c r="R883" s="23"/>
      <c r="S883" s="23"/>
      <c r="T883" s="23"/>
      <c r="U883" s="23"/>
    </row>
    <row r="884" spans="1:21" s="34" customFormat="1" x14ac:dyDescent="0.35">
      <c r="A884" s="37"/>
      <c r="E884" s="35"/>
      <c r="P884" s="23"/>
      <c r="Q884" s="23"/>
      <c r="R884" s="23"/>
      <c r="S884" s="23"/>
      <c r="T884" s="23"/>
      <c r="U884" s="23"/>
    </row>
    <row r="885" spans="1:21" s="34" customFormat="1" x14ac:dyDescent="0.35">
      <c r="A885" s="37"/>
      <c r="E885" s="35"/>
      <c r="P885" s="23"/>
      <c r="Q885" s="23"/>
      <c r="R885" s="23"/>
      <c r="S885" s="23"/>
      <c r="T885" s="23"/>
      <c r="U885" s="23"/>
    </row>
    <row r="886" spans="1:21" s="34" customFormat="1" x14ac:dyDescent="0.35">
      <c r="A886" s="37"/>
      <c r="E886" s="35"/>
      <c r="P886" s="23"/>
      <c r="Q886" s="23"/>
      <c r="R886" s="23"/>
      <c r="S886" s="23"/>
      <c r="T886" s="23"/>
      <c r="U886" s="23"/>
    </row>
    <row r="887" spans="1:21" s="34" customFormat="1" x14ac:dyDescent="0.35">
      <c r="A887" s="37"/>
      <c r="E887" s="35"/>
      <c r="P887" s="23"/>
      <c r="Q887" s="23"/>
      <c r="R887" s="23"/>
      <c r="S887" s="23"/>
      <c r="T887" s="23"/>
      <c r="U887" s="23"/>
    </row>
    <row r="888" spans="1:21" s="34" customFormat="1" x14ac:dyDescent="0.35">
      <c r="A888" s="37"/>
      <c r="E888" s="35"/>
      <c r="P888" s="23"/>
      <c r="Q888" s="23"/>
      <c r="R888" s="23"/>
      <c r="S888" s="23"/>
      <c r="T888" s="23"/>
      <c r="U888" s="23"/>
    </row>
    <row r="889" spans="1:21" s="34" customFormat="1" x14ac:dyDescent="0.35">
      <c r="A889" s="37"/>
      <c r="E889" s="35"/>
      <c r="P889" s="23"/>
      <c r="Q889" s="23"/>
      <c r="R889" s="23"/>
      <c r="S889" s="23"/>
      <c r="T889" s="23"/>
      <c r="U889" s="23"/>
    </row>
    <row r="890" spans="1:21" s="34" customFormat="1" x14ac:dyDescent="0.35">
      <c r="A890" s="37"/>
      <c r="E890" s="35"/>
      <c r="P890" s="23"/>
      <c r="Q890" s="23"/>
      <c r="R890" s="23"/>
      <c r="S890" s="23"/>
      <c r="T890" s="23"/>
      <c r="U890" s="23"/>
    </row>
    <row r="891" spans="1:21" s="34" customFormat="1" x14ac:dyDescent="0.35">
      <c r="A891" s="37"/>
      <c r="E891" s="35"/>
      <c r="P891" s="23"/>
      <c r="Q891" s="23"/>
      <c r="R891" s="23"/>
      <c r="S891" s="23"/>
      <c r="T891" s="23"/>
      <c r="U891" s="23"/>
    </row>
    <row r="892" spans="1:21" s="34" customFormat="1" x14ac:dyDescent="0.35">
      <c r="A892" s="37"/>
      <c r="E892" s="35"/>
      <c r="P892" s="23"/>
      <c r="Q892" s="23"/>
      <c r="R892" s="23"/>
      <c r="S892" s="23"/>
      <c r="T892" s="23"/>
      <c r="U892" s="23"/>
    </row>
    <row r="893" spans="1:21" s="34" customFormat="1" x14ac:dyDescent="0.35">
      <c r="A893" s="37"/>
      <c r="E893" s="35"/>
      <c r="P893" s="23"/>
      <c r="Q893" s="23"/>
      <c r="R893" s="23"/>
      <c r="S893" s="23"/>
      <c r="T893" s="23"/>
      <c r="U893" s="23"/>
    </row>
    <row r="894" spans="1:21" s="34" customFormat="1" x14ac:dyDescent="0.35">
      <c r="A894" s="37"/>
      <c r="E894" s="35"/>
      <c r="P894" s="23"/>
      <c r="Q894" s="23"/>
      <c r="R894" s="23"/>
      <c r="S894" s="23"/>
      <c r="T894" s="23"/>
      <c r="U894" s="23"/>
    </row>
    <row r="895" spans="1:21" s="34" customFormat="1" x14ac:dyDescent="0.35">
      <c r="A895" s="37"/>
      <c r="E895" s="35"/>
      <c r="P895" s="23"/>
      <c r="Q895" s="23"/>
      <c r="R895" s="23"/>
      <c r="S895" s="23"/>
      <c r="T895" s="23"/>
      <c r="U895" s="23"/>
    </row>
    <row r="896" spans="1:21" s="34" customFormat="1" x14ac:dyDescent="0.35">
      <c r="A896" s="37"/>
      <c r="E896" s="35"/>
      <c r="P896" s="23"/>
      <c r="Q896" s="23"/>
      <c r="R896" s="23"/>
      <c r="S896" s="23"/>
      <c r="T896" s="23"/>
      <c r="U896" s="23"/>
    </row>
    <row r="897" spans="1:21" s="34" customFormat="1" x14ac:dyDescent="0.35">
      <c r="A897" s="37"/>
      <c r="E897" s="35"/>
      <c r="P897" s="23"/>
      <c r="Q897" s="23"/>
      <c r="R897" s="23"/>
      <c r="S897" s="23"/>
      <c r="T897" s="23"/>
      <c r="U897" s="23"/>
    </row>
    <row r="898" spans="1:21" s="34" customFormat="1" x14ac:dyDescent="0.35">
      <c r="A898" s="37"/>
      <c r="E898" s="35"/>
      <c r="P898" s="23"/>
      <c r="Q898" s="23"/>
      <c r="R898" s="23"/>
      <c r="S898" s="23"/>
      <c r="T898" s="23"/>
      <c r="U898" s="23"/>
    </row>
    <row r="899" spans="1:21" s="34" customFormat="1" x14ac:dyDescent="0.35">
      <c r="A899" s="37"/>
      <c r="E899" s="35"/>
      <c r="P899" s="23"/>
      <c r="Q899" s="23"/>
      <c r="R899" s="23"/>
      <c r="S899" s="23"/>
      <c r="T899" s="23"/>
      <c r="U899" s="23"/>
    </row>
    <row r="900" spans="1:21" s="34" customFormat="1" x14ac:dyDescent="0.35">
      <c r="A900" s="37"/>
      <c r="E900" s="35"/>
      <c r="P900" s="23"/>
      <c r="Q900" s="23"/>
      <c r="R900" s="23"/>
      <c r="S900" s="23"/>
      <c r="T900" s="23"/>
      <c r="U900" s="23"/>
    </row>
    <row r="901" spans="1:21" s="34" customFormat="1" x14ac:dyDescent="0.35">
      <c r="A901" s="37"/>
      <c r="E901" s="35"/>
      <c r="P901" s="23"/>
      <c r="Q901" s="23"/>
      <c r="R901" s="23"/>
      <c r="S901" s="23"/>
      <c r="T901" s="23"/>
      <c r="U901" s="23"/>
    </row>
    <row r="902" spans="1:21" s="34" customFormat="1" x14ac:dyDescent="0.35">
      <c r="A902" s="37"/>
      <c r="E902" s="35"/>
      <c r="P902" s="23"/>
      <c r="Q902" s="23"/>
      <c r="R902" s="23"/>
      <c r="S902" s="23"/>
      <c r="T902" s="23"/>
      <c r="U902" s="23"/>
    </row>
    <row r="903" spans="1:21" s="34" customFormat="1" x14ac:dyDescent="0.35">
      <c r="A903" s="37"/>
      <c r="E903" s="35"/>
      <c r="P903" s="23"/>
      <c r="Q903" s="23"/>
      <c r="R903" s="23"/>
      <c r="S903" s="23"/>
      <c r="T903" s="23"/>
      <c r="U903" s="23"/>
    </row>
    <row r="904" spans="1:21" s="34" customFormat="1" x14ac:dyDescent="0.35">
      <c r="A904" s="37"/>
      <c r="E904" s="35"/>
      <c r="P904" s="23"/>
      <c r="Q904" s="23"/>
      <c r="R904" s="23"/>
      <c r="S904" s="23"/>
      <c r="T904" s="23"/>
      <c r="U904" s="23"/>
    </row>
    <row r="905" spans="1:21" s="34" customFormat="1" x14ac:dyDescent="0.35">
      <c r="A905" s="37"/>
      <c r="E905" s="35"/>
      <c r="P905" s="23"/>
      <c r="Q905" s="23"/>
      <c r="R905" s="23"/>
      <c r="S905" s="23"/>
      <c r="T905" s="23"/>
      <c r="U905" s="23"/>
    </row>
    <row r="906" spans="1:21" s="34" customFormat="1" x14ac:dyDescent="0.35">
      <c r="A906" s="37"/>
      <c r="E906" s="35"/>
      <c r="P906" s="23"/>
      <c r="Q906" s="23"/>
      <c r="R906" s="23"/>
      <c r="S906" s="23"/>
      <c r="T906" s="23"/>
      <c r="U906" s="23"/>
    </row>
    <row r="907" spans="1:21" s="34" customFormat="1" x14ac:dyDescent="0.35">
      <c r="A907" s="37"/>
      <c r="E907" s="35"/>
      <c r="P907" s="23"/>
      <c r="Q907" s="23"/>
      <c r="R907" s="23"/>
      <c r="S907" s="23"/>
      <c r="T907" s="23"/>
      <c r="U907" s="23"/>
    </row>
    <row r="908" spans="1:21" s="34" customFormat="1" x14ac:dyDescent="0.35">
      <c r="A908" s="37"/>
      <c r="E908" s="35"/>
      <c r="P908" s="23"/>
      <c r="Q908" s="23"/>
      <c r="R908" s="23"/>
      <c r="S908" s="23"/>
      <c r="T908" s="23"/>
      <c r="U908" s="23"/>
    </row>
    <row r="909" spans="1:21" s="34" customFormat="1" x14ac:dyDescent="0.35">
      <c r="A909" s="37"/>
      <c r="E909" s="35"/>
      <c r="P909" s="23"/>
      <c r="Q909" s="23"/>
      <c r="R909" s="23"/>
      <c r="S909" s="23"/>
      <c r="T909" s="23"/>
      <c r="U909" s="23"/>
    </row>
    <row r="910" spans="1:21" s="34" customFormat="1" x14ac:dyDescent="0.35">
      <c r="A910" s="37"/>
      <c r="E910" s="35"/>
      <c r="P910" s="23"/>
      <c r="Q910" s="23"/>
      <c r="R910" s="23"/>
      <c r="S910" s="23"/>
      <c r="T910" s="23"/>
      <c r="U910" s="23"/>
    </row>
  </sheetData>
  <sheetProtection algorithmName="SHA-512" hashValue="6IjLuWxkeMdfzdI7x+eQh71ZoRw9OCpQwBLgeknGxaM7rr4KoRwTn8A+5O5gHKWDAFtCGcpeWDT7eLNWyBHWdw==" saltValue="aiA1sTHpU1me1tpA/M4jCw==" spinCount="100000" sheet="1" objects="1" scenarios="1"/>
  <mergeCells count="5">
    <mergeCell ref="B7:D7"/>
    <mergeCell ref="B4:D4"/>
    <mergeCell ref="B5:D5"/>
    <mergeCell ref="A14:B14"/>
    <mergeCell ref="A24:E24"/>
  </mergeCells>
  <phoneticPr fontId="11" type="noConversion"/>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53"/>
  <sheetViews>
    <sheetView tabSelected="1" zoomScaleNormal="100" workbookViewId="0">
      <pane ySplit="1" topLeftCell="A5" activePane="bottomLeft" state="frozen"/>
      <selection pane="bottomLeft" activeCell="D46" sqref="D46"/>
    </sheetView>
  </sheetViews>
  <sheetFormatPr defaultColWidth="9.1796875" defaultRowHeight="15.5" x14ac:dyDescent="0.35"/>
  <cols>
    <col min="1" max="1" width="64.7265625" style="23" customWidth="1"/>
    <col min="2" max="2" width="14.26953125" style="23" customWidth="1"/>
    <col min="3" max="3" width="12.81640625" style="23" customWidth="1"/>
    <col min="4" max="4" width="14" style="42" customWidth="1"/>
    <col min="5" max="5" width="13.26953125" style="23" customWidth="1"/>
    <col min="6" max="6" width="4.26953125" style="23" customWidth="1"/>
    <col min="7" max="7" width="18.453125" style="23" customWidth="1"/>
    <col min="8" max="8" width="12.7265625" style="23" customWidth="1"/>
    <col min="9" max="9" width="12.81640625" style="23" customWidth="1"/>
    <col min="10" max="10" width="11.81640625" style="23" customWidth="1"/>
    <col min="11" max="19" width="15.7265625" style="23" customWidth="1"/>
    <col min="20" max="16384" width="9.1796875" style="23"/>
  </cols>
  <sheetData>
    <row r="1" spans="1:10" ht="31" x14ac:dyDescent="0.35">
      <c r="A1" s="73" t="s">
        <v>105</v>
      </c>
      <c r="B1" s="51"/>
      <c r="C1" s="52" t="str">
        <f>'Обща информация'!B6</f>
        <v>Предишни години</v>
      </c>
      <c r="D1" s="52" t="str">
        <f>'Обща информация'!C6</f>
        <v>Отчетна година</v>
      </c>
      <c r="E1" s="52" t="s">
        <v>53</v>
      </c>
      <c r="G1" s="94" t="s">
        <v>79</v>
      </c>
      <c r="H1" s="94"/>
      <c r="I1" s="94"/>
      <c r="J1" s="94"/>
    </row>
    <row r="2" spans="1:10" ht="24" customHeight="1" thickBot="1" x14ac:dyDescent="0.4">
      <c r="A2" s="95" t="s">
        <v>50</v>
      </c>
      <c r="B2" s="95"/>
      <c r="C2" s="22">
        <f>C12+C27+C43+C50</f>
        <v>0</v>
      </c>
      <c r="D2" s="22">
        <f>D12+D27+D43+D50</f>
        <v>6914.5</v>
      </c>
      <c r="E2" s="22">
        <f>E12+E27+E43+E50</f>
        <v>6914.5</v>
      </c>
      <c r="G2" s="97" t="s">
        <v>73</v>
      </c>
      <c r="H2" s="97"/>
      <c r="I2" s="97"/>
      <c r="J2" s="97"/>
    </row>
    <row r="3" spans="1:10" ht="16" thickTop="1" x14ac:dyDescent="0.35">
      <c r="G3" s="97"/>
      <c r="H3" s="97"/>
      <c r="I3" s="97"/>
      <c r="J3" s="97"/>
    </row>
    <row r="4" spans="1:10" x14ac:dyDescent="0.35">
      <c r="A4" s="21" t="s">
        <v>32</v>
      </c>
      <c r="B4" s="30" t="s">
        <v>31</v>
      </c>
      <c r="C4" s="96" t="s">
        <v>40</v>
      </c>
      <c r="D4" s="96"/>
      <c r="E4" s="96"/>
      <c r="H4" s="70" t="s">
        <v>78</v>
      </c>
      <c r="I4" s="70" t="s">
        <v>74</v>
      </c>
      <c r="J4" s="70" t="s">
        <v>75</v>
      </c>
    </row>
    <row r="5" spans="1:10" x14ac:dyDescent="0.35">
      <c r="A5" s="21" t="s">
        <v>86</v>
      </c>
      <c r="B5" s="30"/>
      <c r="C5" s="68"/>
      <c r="D5" s="72">
        <f>D6+D7+D8+D9</f>
        <v>354</v>
      </c>
      <c r="E5" s="68"/>
      <c r="G5" s="28" t="s">
        <v>76</v>
      </c>
      <c r="H5" s="71">
        <f>I5+J5</f>
        <v>120</v>
      </c>
      <c r="I5" s="48">
        <v>45</v>
      </c>
      <c r="J5" s="48">
        <v>75</v>
      </c>
    </row>
    <row r="6" spans="1:10" x14ac:dyDescent="0.35">
      <c r="A6" s="43" t="s">
        <v>35</v>
      </c>
      <c r="B6" s="31">
        <v>30</v>
      </c>
      <c r="C6" s="48"/>
      <c r="D6" s="74">
        <v>85</v>
      </c>
      <c r="E6" s="50">
        <f>C6+D6</f>
        <v>85</v>
      </c>
      <c r="G6" s="28" t="s">
        <v>77</v>
      </c>
      <c r="H6" s="71">
        <f>I6+J6</f>
        <v>10</v>
      </c>
      <c r="I6" s="48">
        <v>4</v>
      </c>
      <c r="J6" s="48">
        <v>6</v>
      </c>
    </row>
    <row r="7" spans="1:10" x14ac:dyDescent="0.35">
      <c r="A7" s="43" t="s">
        <v>36</v>
      </c>
      <c r="B7" s="31">
        <v>10</v>
      </c>
      <c r="C7" s="48"/>
      <c r="D7" s="48">
        <v>86</v>
      </c>
      <c r="E7" s="50">
        <f t="shared" ref="E7:E9" si="0">C7+D7</f>
        <v>86</v>
      </c>
    </row>
    <row r="8" spans="1:10" x14ac:dyDescent="0.35">
      <c r="A8" s="43" t="s">
        <v>37</v>
      </c>
      <c r="B8" s="31">
        <v>5</v>
      </c>
      <c r="C8" s="48"/>
      <c r="D8" s="48">
        <v>134</v>
      </c>
      <c r="E8" s="50">
        <f t="shared" si="0"/>
        <v>134</v>
      </c>
    </row>
    <row r="9" spans="1:10" x14ac:dyDescent="0.35">
      <c r="A9" s="43" t="s">
        <v>38</v>
      </c>
      <c r="B9" s="31">
        <v>2</v>
      </c>
      <c r="C9" s="49"/>
      <c r="D9" s="49">
        <v>49</v>
      </c>
      <c r="E9" s="50">
        <f t="shared" si="0"/>
        <v>49</v>
      </c>
    </row>
    <row r="10" spans="1:10" x14ac:dyDescent="0.35">
      <c r="A10" s="44" t="s">
        <v>39</v>
      </c>
      <c r="B10" s="32"/>
      <c r="C10" s="33">
        <v>1</v>
      </c>
      <c r="D10" s="33">
        <v>1</v>
      </c>
      <c r="E10" s="33">
        <v>1</v>
      </c>
    </row>
    <row r="11" spans="1:10" x14ac:dyDescent="0.35">
      <c r="D11" s="34"/>
    </row>
    <row r="12" spans="1:10" ht="16" thickBot="1" x14ac:dyDescent="0.4">
      <c r="A12" s="45" t="s">
        <v>52</v>
      </c>
      <c r="B12" s="40"/>
      <c r="C12" s="41">
        <f>($B$6*C6+$B$7*C7+$B$8*C8+$B$9*C9)*C10</f>
        <v>0</v>
      </c>
      <c r="D12" s="41">
        <f>SUMPRODUCT($B6:$B9,D6:D9)*D10</f>
        <v>4178</v>
      </c>
      <c r="E12" s="41">
        <f>C12+D12</f>
        <v>4178</v>
      </c>
    </row>
    <row r="13" spans="1:10" ht="16.5" hidden="1" thickTop="1" thickBot="1" x14ac:dyDescent="0.4">
      <c r="C13" s="25">
        <f t="shared" ref="C13" si="1">($B$6*C7+$B$7*C8+$B$8*C9+$B$9*C10)*C11</f>
        <v>0</v>
      </c>
      <c r="D13" s="34"/>
    </row>
    <row r="14" spans="1:10" ht="16" thickTop="1" x14ac:dyDescent="0.35">
      <c r="D14" s="34"/>
    </row>
    <row r="15" spans="1:10" x14ac:dyDescent="0.35">
      <c r="A15" s="85" t="s">
        <v>87</v>
      </c>
      <c r="B15" s="30" t="s">
        <v>31</v>
      </c>
      <c r="C15" s="29" t="s">
        <v>43</v>
      </c>
      <c r="D15" s="27"/>
      <c r="E15" s="24"/>
    </row>
    <row r="16" spans="1:10" x14ac:dyDescent="0.35">
      <c r="A16" s="47" t="s">
        <v>111</v>
      </c>
      <c r="B16" s="31">
        <v>5</v>
      </c>
      <c r="C16" s="48"/>
      <c r="D16" s="74">
        <v>1</v>
      </c>
      <c r="E16" s="50">
        <f>C16+D16</f>
        <v>1</v>
      </c>
      <c r="G16" s="28" t="s">
        <v>80</v>
      </c>
      <c r="H16" s="71">
        <f t="shared" ref="H16:H21" si="2">I16+J16</f>
        <v>1</v>
      </c>
      <c r="I16" s="48">
        <v>0</v>
      </c>
      <c r="J16" s="48">
        <v>1</v>
      </c>
    </row>
    <row r="17" spans="1:10" ht="31" x14ac:dyDescent="0.35">
      <c r="A17" s="47" t="s">
        <v>112</v>
      </c>
      <c r="B17" s="31">
        <v>50</v>
      </c>
      <c r="C17" s="48"/>
      <c r="D17" s="74">
        <v>0</v>
      </c>
      <c r="E17" s="50">
        <f>C17+D17</f>
        <v>0</v>
      </c>
      <c r="G17" s="28" t="s">
        <v>81</v>
      </c>
      <c r="H17" s="71">
        <f t="shared" si="2"/>
        <v>0</v>
      </c>
      <c r="I17" s="48">
        <v>0</v>
      </c>
      <c r="J17" s="48">
        <v>0</v>
      </c>
    </row>
    <row r="18" spans="1:10" x14ac:dyDescent="0.35">
      <c r="A18" s="47" t="s">
        <v>42</v>
      </c>
      <c r="B18" s="31">
        <v>2</v>
      </c>
      <c r="C18" s="48"/>
      <c r="D18" s="74">
        <v>1</v>
      </c>
      <c r="E18" s="50">
        <f>C18+D18</f>
        <v>1</v>
      </c>
      <c r="G18" s="28" t="s">
        <v>82</v>
      </c>
      <c r="H18" s="71">
        <f t="shared" si="2"/>
        <v>1</v>
      </c>
      <c r="I18" s="48">
        <v>0</v>
      </c>
      <c r="J18" s="48">
        <v>1</v>
      </c>
    </row>
    <row r="19" spans="1:10" x14ac:dyDescent="0.35">
      <c r="A19" s="47" t="s">
        <v>113</v>
      </c>
      <c r="B19" s="86">
        <v>20</v>
      </c>
      <c r="C19" s="48"/>
      <c r="D19" s="74">
        <v>0</v>
      </c>
      <c r="E19" s="50">
        <f t="shared" ref="E19:E21" si="3">C19+D19</f>
        <v>0</v>
      </c>
      <c r="G19" s="28" t="s">
        <v>83</v>
      </c>
      <c r="H19" s="71">
        <f t="shared" si="2"/>
        <v>0</v>
      </c>
      <c r="I19" s="48">
        <v>0</v>
      </c>
      <c r="J19" s="48">
        <v>0</v>
      </c>
    </row>
    <row r="20" spans="1:10" ht="31" x14ac:dyDescent="0.35">
      <c r="A20" s="47" t="s">
        <v>114</v>
      </c>
      <c r="B20" s="86">
        <v>150</v>
      </c>
      <c r="C20" s="48"/>
      <c r="D20" s="74">
        <v>0</v>
      </c>
      <c r="E20" s="50">
        <f>C20+D20</f>
        <v>0</v>
      </c>
      <c r="G20" s="28" t="s">
        <v>84</v>
      </c>
      <c r="H20" s="71">
        <f t="shared" si="2"/>
        <v>0</v>
      </c>
      <c r="I20" s="48">
        <v>0</v>
      </c>
      <c r="J20" s="48">
        <v>0</v>
      </c>
    </row>
    <row r="21" spans="1:10" x14ac:dyDescent="0.35">
      <c r="A21" s="47" t="s">
        <v>41</v>
      </c>
      <c r="B21" s="86">
        <v>6</v>
      </c>
      <c r="C21" s="48"/>
      <c r="D21" s="74">
        <v>0</v>
      </c>
      <c r="E21" s="50">
        <f t="shared" si="3"/>
        <v>0</v>
      </c>
      <c r="G21" s="28" t="s">
        <v>85</v>
      </c>
      <c r="H21" s="71">
        <f t="shared" si="2"/>
        <v>0</v>
      </c>
      <c r="I21" s="48">
        <v>0</v>
      </c>
      <c r="J21" s="48">
        <v>0</v>
      </c>
    </row>
    <row r="22" spans="1:10" ht="18" customHeight="1" x14ac:dyDescent="0.35">
      <c r="A22" s="47" t="s">
        <v>44</v>
      </c>
      <c r="B22" s="31">
        <v>2</v>
      </c>
      <c r="C22" s="48"/>
      <c r="D22" s="48">
        <v>6</v>
      </c>
      <c r="E22" s="50">
        <f>C22+D22</f>
        <v>6</v>
      </c>
      <c r="G22" s="28" t="s">
        <v>88</v>
      </c>
      <c r="H22" s="71"/>
      <c r="I22" s="48">
        <v>2</v>
      </c>
      <c r="J22" s="48">
        <v>4</v>
      </c>
    </row>
    <row r="23" spans="1:10" x14ac:dyDescent="0.35">
      <c r="A23" s="47" t="s">
        <v>71</v>
      </c>
      <c r="B23" s="31">
        <v>1</v>
      </c>
      <c r="C23" s="48"/>
      <c r="D23" s="48">
        <v>6</v>
      </c>
      <c r="E23" s="50">
        <f>C23+D23</f>
        <v>6</v>
      </c>
      <c r="G23" s="28" t="s">
        <v>89</v>
      </c>
      <c r="H23" s="71"/>
      <c r="I23" s="48">
        <v>1</v>
      </c>
      <c r="J23" s="48">
        <v>5</v>
      </c>
    </row>
    <row r="24" spans="1:10" x14ac:dyDescent="0.35">
      <c r="A24" s="47" t="s">
        <v>91</v>
      </c>
      <c r="B24" s="31"/>
      <c r="C24" s="31"/>
      <c r="D24" s="75">
        <f>D22+D23</f>
        <v>12</v>
      </c>
      <c r="E24" s="31"/>
      <c r="G24" s="69" t="s">
        <v>90</v>
      </c>
      <c r="H24" s="76">
        <f>I22+J22+I23+J23</f>
        <v>12</v>
      </c>
    </row>
    <row r="25" spans="1:10" x14ac:dyDescent="0.35">
      <c r="A25" s="44" t="s">
        <v>39</v>
      </c>
      <c r="B25" s="32"/>
      <c r="C25" s="33">
        <v>1.5</v>
      </c>
      <c r="D25" s="33">
        <v>1.5</v>
      </c>
      <c r="E25" s="33">
        <v>1.5</v>
      </c>
      <c r="G25" s="21"/>
    </row>
    <row r="26" spans="1:10" x14ac:dyDescent="0.35">
      <c r="D26" s="34"/>
      <c r="G26" s="21"/>
    </row>
    <row r="27" spans="1:10" ht="16" thickBot="1" x14ac:dyDescent="0.4">
      <c r="A27" s="45" t="s">
        <v>106</v>
      </c>
      <c r="B27" s="40"/>
      <c r="C27" s="41">
        <f>SUMPRODUCT($B16:$B23,C16:C23)*C25</f>
        <v>0</v>
      </c>
      <c r="D27" s="41">
        <f>SUMPRODUCT($B16:$B23,D16:D23)*D25</f>
        <v>37.5</v>
      </c>
      <c r="E27" s="41">
        <f>C27+D27</f>
        <v>37.5</v>
      </c>
    </row>
    <row r="28" spans="1:10" ht="16" thickTop="1" x14ac:dyDescent="0.35">
      <c r="A28" s="26"/>
      <c r="C28" s="27"/>
      <c r="D28" s="27"/>
      <c r="E28" s="27"/>
    </row>
    <row r="29" spans="1:10" x14ac:dyDescent="0.35">
      <c r="A29" s="20" t="s">
        <v>33</v>
      </c>
      <c r="B29" s="30" t="s">
        <v>31</v>
      </c>
      <c r="C29" s="46" t="s">
        <v>47</v>
      </c>
      <c r="D29" s="27"/>
      <c r="E29" s="24"/>
    </row>
    <row r="30" spans="1:10" ht="31" x14ac:dyDescent="0.35">
      <c r="A30" s="28" t="s">
        <v>100</v>
      </c>
      <c r="B30" s="30"/>
      <c r="C30" s="46"/>
      <c r="D30" s="78">
        <f>D31+D32</f>
        <v>0</v>
      </c>
      <c r="E30" s="24"/>
      <c r="G30" s="28" t="s">
        <v>92</v>
      </c>
      <c r="H30" s="77">
        <f>I30+J30</f>
        <v>0</v>
      </c>
      <c r="I30" s="48">
        <v>0</v>
      </c>
      <c r="J30" s="48">
        <v>0</v>
      </c>
    </row>
    <row r="31" spans="1:10" ht="36" customHeight="1" x14ac:dyDescent="0.35">
      <c r="A31" s="43" t="s">
        <v>45</v>
      </c>
      <c r="B31" s="53">
        <v>4.0000000000000001E-3</v>
      </c>
      <c r="C31" s="48"/>
      <c r="D31" s="79">
        <v>0</v>
      </c>
      <c r="E31" s="50">
        <f t="shared" ref="E31:E40" si="4">C31+D31</f>
        <v>0</v>
      </c>
    </row>
    <row r="32" spans="1:10" ht="36" customHeight="1" x14ac:dyDescent="0.35">
      <c r="A32" s="43" t="s">
        <v>72</v>
      </c>
      <c r="B32" s="53">
        <v>2E-3</v>
      </c>
      <c r="C32" s="48"/>
      <c r="D32" s="79">
        <v>0</v>
      </c>
      <c r="E32" s="50">
        <f>C32+D32</f>
        <v>0</v>
      </c>
    </row>
    <row r="33" spans="1:10" ht="32.25" customHeight="1" x14ac:dyDescent="0.35">
      <c r="A33" s="43" t="s">
        <v>101</v>
      </c>
      <c r="B33" s="53"/>
      <c r="C33" s="53"/>
      <c r="D33" s="78">
        <f>D34+D35</f>
        <v>243350</v>
      </c>
      <c r="E33" s="53"/>
      <c r="F33" s="53"/>
      <c r="G33" s="28" t="s">
        <v>93</v>
      </c>
      <c r="H33" s="80">
        <f>I33+J33</f>
        <v>243350</v>
      </c>
      <c r="I33" s="48">
        <v>121675</v>
      </c>
      <c r="J33" s="48">
        <v>121675</v>
      </c>
    </row>
    <row r="34" spans="1:10" ht="31" x14ac:dyDescent="0.35">
      <c r="A34" s="43" t="s">
        <v>95</v>
      </c>
      <c r="B34" s="53">
        <v>4.0000000000000001E-3</v>
      </c>
      <c r="C34" s="48"/>
      <c r="D34" s="48">
        <v>36500</v>
      </c>
      <c r="E34" s="50">
        <f t="shared" si="4"/>
        <v>36500</v>
      </c>
    </row>
    <row r="35" spans="1:10" ht="31" x14ac:dyDescent="0.35">
      <c r="A35" s="43" t="s">
        <v>96</v>
      </c>
      <c r="B35" s="53">
        <v>2E-3</v>
      </c>
      <c r="C35" s="48"/>
      <c r="D35" s="48">
        <v>206850</v>
      </c>
      <c r="E35" s="50">
        <f>C35+D35</f>
        <v>206850</v>
      </c>
    </row>
    <row r="36" spans="1:10" ht="40.5" customHeight="1" x14ac:dyDescent="0.35">
      <c r="A36" s="43" t="s">
        <v>102</v>
      </c>
      <c r="B36" s="53"/>
      <c r="C36" s="53"/>
      <c r="D36" s="78">
        <f>D37+D38</f>
        <v>244350</v>
      </c>
      <c r="E36" s="53"/>
      <c r="G36" s="28" t="s">
        <v>94</v>
      </c>
      <c r="H36" s="80">
        <f>I36+J36</f>
        <v>243350</v>
      </c>
      <c r="I36" s="48">
        <v>121675</v>
      </c>
      <c r="J36" s="48">
        <v>121675</v>
      </c>
    </row>
    <row r="37" spans="1:10" ht="46.5" x14ac:dyDescent="0.35">
      <c r="A37" s="28" t="s">
        <v>46</v>
      </c>
      <c r="B37" s="53">
        <v>4.0000000000000001E-3</v>
      </c>
      <c r="C37" s="48"/>
      <c r="D37" s="48">
        <v>37500</v>
      </c>
      <c r="E37" s="50">
        <f t="shared" si="4"/>
        <v>37500</v>
      </c>
    </row>
    <row r="38" spans="1:10" ht="46.5" customHeight="1" x14ac:dyDescent="0.35">
      <c r="A38" s="28" t="s">
        <v>97</v>
      </c>
      <c r="B38" s="53">
        <v>2E-3</v>
      </c>
      <c r="C38" s="48"/>
      <c r="D38" s="48">
        <v>206850</v>
      </c>
      <c r="E38" s="50">
        <f t="shared" si="4"/>
        <v>206850</v>
      </c>
    </row>
    <row r="39" spans="1:10" ht="31" x14ac:dyDescent="0.35">
      <c r="A39" s="47" t="s">
        <v>49</v>
      </c>
      <c r="B39" s="54">
        <v>5.0000000000000001E-4</v>
      </c>
      <c r="C39" s="48"/>
      <c r="D39" s="74">
        <v>228000</v>
      </c>
      <c r="E39" s="50">
        <f t="shared" si="4"/>
        <v>228000</v>
      </c>
      <c r="G39" s="28" t="s">
        <v>98</v>
      </c>
      <c r="H39" s="80">
        <f>I39+J39</f>
        <v>228000</v>
      </c>
      <c r="I39" s="48">
        <v>228000</v>
      </c>
      <c r="J39" s="48">
        <v>0</v>
      </c>
    </row>
    <row r="40" spans="1:10" ht="51" customHeight="1" x14ac:dyDescent="0.35">
      <c r="A40" s="55" t="s">
        <v>51</v>
      </c>
      <c r="B40" s="54">
        <v>8.0000000000000004E-4</v>
      </c>
      <c r="C40" s="48"/>
      <c r="D40" s="74">
        <v>486000</v>
      </c>
      <c r="E40" s="50">
        <f t="shared" si="4"/>
        <v>486000</v>
      </c>
      <c r="G40" s="28" t="s">
        <v>99</v>
      </c>
      <c r="H40" s="80">
        <f>I40+J40</f>
        <v>486000</v>
      </c>
      <c r="I40" s="48">
        <v>194400</v>
      </c>
      <c r="J40" s="48">
        <v>291600</v>
      </c>
    </row>
    <row r="41" spans="1:10" x14ac:dyDescent="0.35">
      <c r="A41" s="44" t="s">
        <v>39</v>
      </c>
      <c r="B41" s="32"/>
      <c r="C41" s="33">
        <v>1.5</v>
      </c>
      <c r="D41" s="33">
        <v>1.5</v>
      </c>
      <c r="E41" s="33">
        <v>1.5</v>
      </c>
    </row>
    <row r="42" spans="1:10" x14ac:dyDescent="0.35">
      <c r="D42" s="34"/>
    </row>
    <row r="43" spans="1:10" ht="16" thickBot="1" x14ac:dyDescent="0.4">
      <c r="A43" s="45" t="s">
        <v>67</v>
      </c>
      <c r="B43" s="39"/>
      <c r="C43" s="41">
        <f>SUMPRODUCT($B22:$B40,C22:C40)*C41</f>
        <v>0</v>
      </c>
      <c r="D43" s="41">
        <f>SUMPRODUCT($B31:$B40,D31:D40)*D41</f>
        <v>2439.3000000000002</v>
      </c>
      <c r="E43" s="41">
        <f>C43+D43</f>
        <v>2439.3000000000002</v>
      </c>
    </row>
    <row r="44" spans="1:10" ht="16" thickTop="1" x14ac:dyDescent="0.35">
      <c r="D44" s="34"/>
    </row>
    <row r="45" spans="1:10" x14ac:dyDescent="0.35">
      <c r="A45" s="21" t="s">
        <v>34</v>
      </c>
      <c r="B45" s="30" t="s">
        <v>31</v>
      </c>
      <c r="C45" s="46" t="s">
        <v>48</v>
      </c>
      <c r="D45" s="27"/>
      <c r="E45" s="24"/>
    </row>
    <row r="46" spans="1:10" ht="46.5" x14ac:dyDescent="0.35">
      <c r="A46" s="47" t="s">
        <v>69</v>
      </c>
      <c r="B46" s="31">
        <v>7</v>
      </c>
      <c r="C46" s="48"/>
      <c r="D46" s="48">
        <v>30</v>
      </c>
      <c r="E46" s="50">
        <f t="shared" ref="E46:E48" si="5">C46+D46</f>
        <v>30</v>
      </c>
    </row>
    <row r="47" spans="1:10" ht="49.5" customHeight="1" x14ac:dyDescent="0.35">
      <c r="A47" s="47" t="s">
        <v>54</v>
      </c>
      <c r="B47" s="81">
        <v>2.5</v>
      </c>
      <c r="C47" s="48"/>
      <c r="D47" s="48">
        <v>8</v>
      </c>
      <c r="E47" s="50">
        <f t="shared" ref="E47" si="6">C47+D47</f>
        <v>8</v>
      </c>
    </row>
    <row r="48" spans="1:10" ht="31" x14ac:dyDescent="0.35">
      <c r="A48" s="47" t="s">
        <v>70</v>
      </c>
      <c r="B48" s="81">
        <v>3.3</v>
      </c>
      <c r="C48" s="48"/>
      <c r="D48" s="48">
        <v>9</v>
      </c>
      <c r="E48" s="50">
        <f t="shared" si="5"/>
        <v>9</v>
      </c>
    </row>
    <row r="49" spans="1:5" x14ac:dyDescent="0.35">
      <c r="E49" s="50"/>
    </row>
    <row r="50" spans="1:5" ht="16" thickBot="1" x14ac:dyDescent="0.4">
      <c r="A50" s="45" t="s">
        <v>68</v>
      </c>
      <c r="B50" s="39"/>
      <c r="C50" s="41">
        <f>SUMPRODUCT($B$46:$B$48,C46:C48)</f>
        <v>0</v>
      </c>
      <c r="D50" s="41">
        <f>SUMPRODUCT($B$46:$B$48,D46:D48)</f>
        <v>259.7</v>
      </c>
      <c r="E50" s="41">
        <f>C50+D50</f>
        <v>259.7</v>
      </c>
    </row>
    <row r="51" spans="1:5" ht="16" thickTop="1" x14ac:dyDescent="0.35">
      <c r="D51" s="23"/>
    </row>
    <row r="53" spans="1:5" ht="29.25" customHeight="1" x14ac:dyDescent="0.35">
      <c r="A53" s="98"/>
      <c r="B53" s="99"/>
      <c r="C53" s="99"/>
      <c r="D53" s="99"/>
    </row>
  </sheetData>
  <sheetProtection algorithmName="SHA-512" hashValue="Ps+e6d37eh6LZNi5Wgo/ltPROgMVmSiYp4uCBdUF/N8W0QGSMHemTIWX7e9Xik0aBP16l68Fa0d/pFHDFm4+pw==" saltValue="fVNFf4hHurz/RzXrsTwKRA==" spinCount="100000" sheet="1" objects="1" scenarios="1"/>
  <mergeCells count="5">
    <mergeCell ref="G1:J1"/>
    <mergeCell ref="A2:B2"/>
    <mergeCell ref="C4:E4"/>
    <mergeCell ref="G2:J3"/>
    <mergeCell ref="A53:D53"/>
  </mergeCells>
  <phoneticPr fontId="11" type="noConversion"/>
  <pageMargins left="0.25" right="0.25" top="0.75" bottom="0.75" header="0.3" footer="0.3"/>
  <pageSetup paperSize="9" scale="91" orientation="portrait" r:id="rId1"/>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10" zoomScaleNormal="110" workbookViewId="0">
      <selection activeCell="B3" sqref="B3"/>
    </sheetView>
  </sheetViews>
  <sheetFormatPr defaultRowHeight="14.5" x14ac:dyDescent="0.35"/>
  <cols>
    <col min="1" max="1" width="122.1796875" customWidth="1"/>
  </cols>
  <sheetData>
    <row r="1" spans="1:1" ht="19.5" customHeight="1" x14ac:dyDescent="0.35">
      <c r="A1" s="67" t="s">
        <v>63</v>
      </c>
    </row>
    <row r="2" spans="1:1" ht="69" customHeight="1" x14ac:dyDescent="0.35">
      <c r="A2" s="64" t="s">
        <v>103</v>
      </c>
    </row>
    <row r="3" spans="1:1" ht="141" customHeight="1" x14ac:dyDescent="0.35">
      <c r="A3" s="64" t="s">
        <v>120</v>
      </c>
    </row>
    <row r="4" spans="1:1" ht="90.75" customHeight="1" x14ac:dyDescent="0.35">
      <c r="A4" s="64" t="s">
        <v>121</v>
      </c>
    </row>
    <row r="6" spans="1:1" ht="19.5" customHeight="1" x14ac:dyDescent="0.35">
      <c r="A6" s="63" t="s">
        <v>66</v>
      </c>
    </row>
    <row r="7" spans="1:1" ht="24" customHeight="1" x14ac:dyDescent="0.35">
      <c r="A7" s="64" t="s">
        <v>115</v>
      </c>
    </row>
    <row r="8" spans="1:1" ht="69" customHeight="1" x14ac:dyDescent="0.35">
      <c r="A8" s="82" t="s">
        <v>108</v>
      </c>
    </row>
    <row r="9" spans="1:1" ht="105" customHeight="1" x14ac:dyDescent="0.35">
      <c r="A9" s="87" t="s">
        <v>116</v>
      </c>
    </row>
    <row r="10" spans="1:1" ht="99.75" customHeight="1" x14ac:dyDescent="0.35">
      <c r="A10" s="82" t="s">
        <v>117</v>
      </c>
    </row>
    <row r="11" spans="1:1" ht="82.5" customHeight="1" x14ac:dyDescent="0.35">
      <c r="A11" s="64" t="s">
        <v>118</v>
      </c>
    </row>
    <row r="12" spans="1:1" ht="15.5" x14ac:dyDescent="0.35">
      <c r="A12" s="23"/>
    </row>
  </sheetData>
  <sheetProtection algorithmName="SHA-512" hashValue="U1iksSg9Kg2uYWhezgUpqTLWcnebtTP8Ofv/3uxvmEHvAC5H8U1GHUYTBbnoI2p9C3sW0udj/xYZ6UeGkl1cog==" saltValue="6Ud4ysPEg1NzhMt//kf1Bw=="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34"/>
  <sheetViews>
    <sheetView workbookViewId="0">
      <selection activeCell="N13" sqref="N13"/>
    </sheetView>
  </sheetViews>
  <sheetFormatPr defaultColWidth="9.1796875" defaultRowHeight="13" x14ac:dyDescent="0.3"/>
  <cols>
    <col min="1" max="1" width="73" style="2" customWidth="1"/>
    <col min="2" max="4" width="5.26953125" style="2" customWidth="1"/>
    <col min="5" max="6" width="14.26953125" style="5" customWidth="1"/>
    <col min="7" max="7" width="13" style="5" customWidth="1"/>
    <col min="8" max="8" width="11.81640625" style="11" customWidth="1"/>
    <col min="9" max="9" width="10.7265625" style="5" customWidth="1"/>
    <col min="10" max="13" width="7.54296875" style="9" customWidth="1"/>
    <col min="14" max="14" width="12.26953125" style="5" customWidth="1"/>
    <col min="15" max="18" width="9.54296875" style="5" customWidth="1"/>
    <col min="19" max="24" width="8.1796875" style="2" customWidth="1"/>
    <col min="25" max="16384" width="9.1796875" style="2"/>
  </cols>
  <sheetData>
    <row r="1" spans="1:18" x14ac:dyDescent="0.3">
      <c r="A1" s="2" t="s">
        <v>24</v>
      </c>
      <c r="B1" s="5" t="s">
        <v>13</v>
      </c>
      <c r="C1" s="5" t="s">
        <v>14</v>
      </c>
      <c r="D1" s="2" t="s">
        <v>17</v>
      </c>
      <c r="E1" s="5" t="s">
        <v>13</v>
      </c>
      <c r="F1" s="5" t="s">
        <v>14</v>
      </c>
      <c r="G1" s="5" t="s">
        <v>15</v>
      </c>
      <c r="H1" s="11" t="s">
        <v>16</v>
      </c>
      <c r="J1" s="9" t="s">
        <v>29</v>
      </c>
    </row>
    <row r="2" spans="1:18" x14ac:dyDescent="0.3">
      <c r="A2" s="4"/>
      <c r="B2" s="4"/>
      <c r="C2" s="4"/>
      <c r="D2" s="4"/>
    </row>
    <row r="3" spans="1:18" s="3" customFormat="1" x14ac:dyDescent="0.3">
      <c r="A3" s="3" t="s">
        <v>6</v>
      </c>
      <c r="E3" s="6">
        <f>(E4+E9+E15)*E21</f>
        <v>70362244.591895983</v>
      </c>
      <c r="F3" s="6">
        <f>(F4+F9+F15)*F21</f>
        <v>98904645.748501062</v>
      </c>
      <c r="G3" s="6">
        <f>(G4+G9+G15)*G21</f>
        <v>31980821.928762432</v>
      </c>
      <c r="H3" s="11">
        <f>SUM(E3:G3)</f>
        <v>201247712.2691595</v>
      </c>
      <c r="I3" s="6"/>
      <c r="J3" s="10"/>
      <c r="K3" s="10"/>
      <c r="L3" s="10"/>
      <c r="M3" s="10"/>
      <c r="N3" s="6"/>
      <c r="O3" s="6"/>
      <c r="P3" s="6"/>
      <c r="Q3" s="6"/>
      <c r="R3" s="6"/>
    </row>
    <row r="4" spans="1:18" x14ac:dyDescent="0.3">
      <c r="A4" s="1" t="s">
        <v>3</v>
      </c>
      <c r="B4" s="1"/>
      <c r="C4" s="1"/>
      <c r="D4" s="1"/>
      <c r="E4" s="11">
        <f>E7</f>
        <v>39550198.07</v>
      </c>
      <c r="F4" s="11">
        <f t="shared" ref="F4:G4" si="0">F7</f>
        <v>53236993.377499998</v>
      </c>
      <c r="G4" s="11">
        <f t="shared" si="0"/>
        <v>14800495</v>
      </c>
    </row>
    <row r="5" spans="1:18" x14ac:dyDescent="0.3">
      <c r="A5" s="2" t="s">
        <v>12</v>
      </c>
      <c r="E5" s="12">
        <v>38374482.769999996</v>
      </c>
      <c r="F5" s="12">
        <v>48044289.469999999</v>
      </c>
      <c r="G5" s="12">
        <v>6137394.54</v>
      </c>
    </row>
    <row r="6" spans="1:18" x14ac:dyDescent="0.3">
      <c r="A6" s="7" t="s">
        <v>5</v>
      </c>
      <c r="B6" s="7"/>
      <c r="C6" s="7"/>
      <c r="D6" s="7"/>
      <c r="E6" s="12">
        <v>158200792.28</v>
      </c>
      <c r="F6" s="12">
        <v>212947973.50999999</v>
      </c>
      <c r="G6" s="12">
        <v>59201980</v>
      </c>
    </row>
    <row r="7" spans="1:18" x14ac:dyDescent="0.3">
      <c r="A7" s="2" t="s">
        <v>21</v>
      </c>
      <c r="E7" s="13">
        <f>25%*E6</f>
        <v>39550198.07</v>
      </c>
      <c r="F7" s="13">
        <f t="shared" ref="F7" si="1">25%*F6</f>
        <v>53236993.377499998</v>
      </c>
      <c r="G7" s="13">
        <f>25%*G6</f>
        <v>14800495</v>
      </c>
      <c r="H7" s="11">
        <f>SUM(E7:G7)</f>
        <v>107587686.44749999</v>
      </c>
    </row>
    <row r="9" spans="1:18" x14ac:dyDescent="0.3">
      <c r="A9" s="1" t="s">
        <v>2</v>
      </c>
      <c r="B9" s="1"/>
      <c r="C9" s="1"/>
      <c r="D9" s="1"/>
      <c r="E9" s="11">
        <f>SUM(E10:E13)</f>
        <v>15854974.663773311</v>
      </c>
      <c r="F9" s="11">
        <f t="shared" ref="F9:G9" si="2">SUM(F10:F13)</f>
        <v>24038560.765417837</v>
      </c>
      <c r="G9" s="11">
        <f t="shared" si="2"/>
        <v>5933256.5875138128</v>
      </c>
      <c r="H9" s="11">
        <f>SUM(E9:G9)</f>
        <v>45826792.016704962</v>
      </c>
      <c r="I9" s="5">
        <f>SUM(I10:I13)</f>
        <v>37940000</v>
      </c>
    </row>
    <row r="10" spans="1:18" x14ac:dyDescent="0.3">
      <c r="A10" s="2" t="s">
        <v>7</v>
      </c>
      <c r="B10" s="14">
        <v>1.3</v>
      </c>
      <c r="C10" s="14">
        <v>1</v>
      </c>
      <c r="D10" s="14">
        <v>1.3</v>
      </c>
      <c r="E10" s="5">
        <f>I10*E24%*B10</f>
        <v>8267525.6245829305</v>
      </c>
      <c r="F10" s="5">
        <f>I10*F24%*C10</f>
        <v>8560459.0622010827</v>
      </c>
      <c r="G10" s="5">
        <f>I10*G24%*D10</f>
        <v>3093877.5945556606</v>
      </c>
      <c r="I10" s="5">
        <f>J10*N10+K10*O10+L10*P10+M10*Q10</f>
        <v>17300000</v>
      </c>
      <c r="J10" s="9">
        <v>20000</v>
      </c>
      <c r="K10" s="9">
        <v>10000</v>
      </c>
      <c r="L10" s="9">
        <v>5000</v>
      </c>
      <c r="M10" s="9">
        <v>2000</v>
      </c>
      <c r="N10" s="19">
        <v>600</v>
      </c>
      <c r="O10" s="19">
        <v>300</v>
      </c>
      <c r="P10" s="19">
        <v>300</v>
      </c>
      <c r="Q10" s="19">
        <v>400</v>
      </c>
    </row>
    <row r="11" spans="1:18" x14ac:dyDescent="0.3">
      <c r="A11" s="2" t="s">
        <v>8</v>
      </c>
      <c r="B11" s="14">
        <v>1</v>
      </c>
      <c r="C11" s="14">
        <v>2</v>
      </c>
      <c r="D11" s="14">
        <v>1</v>
      </c>
      <c r="E11" s="5">
        <f>I11*E24%*B11</f>
        <v>602878.70272636751</v>
      </c>
      <c r="F11" s="5">
        <f>I11*F24%*C11</f>
        <v>1623023.4522554656</v>
      </c>
      <c r="G11" s="5">
        <f>I11*G24%*D11</f>
        <v>225609.57114589968</v>
      </c>
      <c r="I11" s="5">
        <f>J11*N11+K11*O11+L11*P11+M11*Q11</f>
        <v>1640000</v>
      </c>
      <c r="J11" s="9">
        <v>180000</v>
      </c>
      <c r="K11" s="9">
        <v>60000</v>
      </c>
      <c r="L11" s="9">
        <v>10000</v>
      </c>
      <c r="M11" s="9">
        <v>5000</v>
      </c>
      <c r="N11" s="19">
        <v>3</v>
      </c>
      <c r="O11" s="19">
        <v>10</v>
      </c>
      <c r="P11" s="19">
        <v>20</v>
      </c>
      <c r="Q11" s="19">
        <v>60</v>
      </c>
    </row>
    <row r="12" spans="1:18" x14ac:dyDescent="0.3">
      <c r="A12" s="2" t="s">
        <v>9</v>
      </c>
      <c r="B12" s="14">
        <v>1</v>
      </c>
      <c r="C12" s="14">
        <v>2</v>
      </c>
      <c r="D12" s="14">
        <v>1</v>
      </c>
      <c r="E12" s="5">
        <f>I12*E$24%*B12</f>
        <v>3308480.6856934805</v>
      </c>
      <c r="F12" s="5">
        <f>I12*F24%*C12</f>
        <v>8906836.0184751153</v>
      </c>
      <c r="G12" s="5">
        <f>I12*G24%*D12</f>
        <v>1238101.3050689616</v>
      </c>
      <c r="I12" s="5">
        <f>J12*N12+K12*O12+L12*P12+M12*Q12</f>
        <v>9000000</v>
      </c>
      <c r="J12" s="9">
        <v>6</v>
      </c>
      <c r="N12" s="19">
        <v>1500000</v>
      </c>
      <c r="O12" s="19"/>
      <c r="P12" s="19"/>
      <c r="Q12" s="19"/>
    </row>
    <row r="13" spans="1:18" x14ac:dyDescent="0.3">
      <c r="A13" s="2" t="s">
        <v>10</v>
      </c>
      <c r="E13" s="5">
        <f>I13*E$24%</f>
        <v>3676089.6507705338</v>
      </c>
      <c r="F13" s="5">
        <f>I13*F$24%</f>
        <v>4948242.2324861754</v>
      </c>
      <c r="G13" s="5">
        <f>I13*G$24%</f>
        <v>1375668.1167432908</v>
      </c>
      <c r="I13" s="5">
        <f>J13*N13+K13*O13+L13*P13+M13*Q13</f>
        <v>10000000</v>
      </c>
      <c r="J13" s="9">
        <v>1000</v>
      </c>
      <c r="N13" s="19">
        <v>10000</v>
      </c>
      <c r="O13" s="19"/>
      <c r="P13" s="19"/>
      <c r="Q13" s="19"/>
    </row>
    <row r="15" spans="1:18" x14ac:dyDescent="0.3">
      <c r="A15" s="1" t="s">
        <v>11</v>
      </c>
      <c r="B15" s="1"/>
      <c r="C15" s="1"/>
      <c r="D15" s="1"/>
      <c r="E15" s="11">
        <f>SUM(E16:E17)</f>
        <v>22775099.035</v>
      </c>
      <c r="F15" s="11">
        <f t="shared" ref="F15:G15" si="3">SUM(F16:F17)</f>
        <v>32618496.688749999</v>
      </c>
      <c r="G15" s="11">
        <f t="shared" si="3"/>
        <v>14800495</v>
      </c>
      <c r="H15" s="11">
        <f>SUM(E15:G15)</f>
        <v>70194090.723749995</v>
      </c>
      <c r="I15" s="5">
        <f>SUM(I16:I17)</f>
        <v>0</v>
      </c>
    </row>
    <row r="16" spans="1:18" x14ac:dyDescent="0.3">
      <c r="A16" s="2" t="s">
        <v>23</v>
      </c>
      <c r="E16" s="12">
        <f>E4*0.5</f>
        <v>19775099.035</v>
      </c>
      <c r="F16" s="12">
        <f t="shared" ref="F16:G16" si="4">F4*0.5</f>
        <v>26618496.688749999</v>
      </c>
      <c r="G16" s="12">
        <f t="shared" si="4"/>
        <v>7400247.5</v>
      </c>
    </row>
    <row r="17" spans="1:13" x14ac:dyDescent="0.3">
      <c r="A17" s="2" t="s">
        <v>22</v>
      </c>
      <c r="E17" s="12">
        <v>3000000</v>
      </c>
      <c r="F17" s="12">
        <v>6000000</v>
      </c>
      <c r="G17" s="12">
        <f>G7/2</f>
        <v>7400247.5</v>
      </c>
      <c r="J17" s="15"/>
      <c r="K17" s="15"/>
      <c r="L17" s="15"/>
      <c r="M17" s="15"/>
    </row>
    <row r="19" spans="1:13" s="5" customFormat="1" x14ac:dyDescent="0.3">
      <c r="A19" s="1" t="s">
        <v>4</v>
      </c>
      <c r="B19" s="3"/>
      <c r="C19" s="3"/>
      <c r="D19" s="3"/>
      <c r="H19" s="11"/>
      <c r="J19" s="9"/>
      <c r="K19" s="9"/>
      <c r="L19" s="9"/>
      <c r="M19" s="9"/>
    </row>
    <row r="20" spans="1:13" s="5" customFormat="1" x14ac:dyDescent="0.3">
      <c r="A20" s="2" t="s">
        <v>1</v>
      </c>
      <c r="B20" s="2"/>
      <c r="C20" s="2"/>
      <c r="D20" s="2"/>
      <c r="H20" s="11"/>
      <c r="J20" s="9"/>
      <c r="K20" s="9"/>
      <c r="L20" s="9"/>
      <c r="M20" s="9"/>
    </row>
    <row r="21" spans="1:13" s="5" customFormat="1" x14ac:dyDescent="0.3">
      <c r="A21" s="8" t="s">
        <v>0</v>
      </c>
      <c r="B21" s="2"/>
      <c r="C21" s="2"/>
      <c r="D21" s="2"/>
      <c r="E21" s="16">
        <v>0.9</v>
      </c>
      <c r="F21" s="16">
        <v>0.9</v>
      </c>
      <c r="G21" s="16">
        <v>0.9</v>
      </c>
      <c r="H21" s="11"/>
      <c r="J21" s="9"/>
      <c r="K21" s="9"/>
      <c r="L21" s="9"/>
      <c r="M21" s="9"/>
    </row>
    <row r="24" spans="1:13" s="5" customFormat="1" x14ac:dyDescent="0.3">
      <c r="A24" s="4" t="s">
        <v>18</v>
      </c>
      <c r="B24" s="4"/>
      <c r="C24" s="4"/>
      <c r="D24" s="4"/>
      <c r="E24" s="11">
        <f>E7/$H7%</f>
        <v>36.76089650770534</v>
      </c>
      <c r="F24" s="11">
        <f>F7/$H7%</f>
        <v>49.482422324861751</v>
      </c>
      <c r="G24" s="11">
        <f>G7/$H7%</f>
        <v>13.756681167432909</v>
      </c>
      <c r="H24" s="11"/>
      <c r="J24" s="9"/>
      <c r="K24" s="9"/>
      <c r="L24" s="9"/>
      <c r="M24" s="9"/>
    </row>
    <row r="25" spans="1:13" x14ac:dyDescent="0.3">
      <c r="A25" s="2" t="s">
        <v>19</v>
      </c>
      <c r="E25" s="5">
        <f>E29*$E24%</f>
        <v>102095251.18766476</v>
      </c>
      <c r="F25" s="5">
        <f>E29*$F24%</f>
        <v>137426472.59900078</v>
      </c>
      <c r="G25" s="5">
        <f>E29*$G24%</f>
        <v>38206136.213334434</v>
      </c>
      <c r="H25" s="11">
        <f>SUM(E25:G25)</f>
        <v>277727860</v>
      </c>
    </row>
    <row r="26" spans="1:13" x14ac:dyDescent="0.3">
      <c r="A26" s="2" t="s">
        <v>20</v>
      </c>
      <c r="E26" s="5">
        <f>E25*0.7</f>
        <v>71466675.831365332</v>
      </c>
      <c r="F26" s="5">
        <f t="shared" ref="F26:H26" si="5">F25*0.7</f>
        <v>96198530.819300547</v>
      </c>
      <c r="G26" s="5">
        <f t="shared" si="5"/>
        <v>26744295.349334102</v>
      </c>
      <c r="H26" s="11">
        <f t="shared" si="5"/>
        <v>194409502</v>
      </c>
    </row>
    <row r="28" spans="1:13" x14ac:dyDescent="0.3">
      <c r="A28" s="2" t="s">
        <v>28</v>
      </c>
      <c r="E28" s="17">
        <v>142000000</v>
      </c>
    </row>
    <row r="29" spans="1:13" x14ac:dyDescent="0.3">
      <c r="A29" s="2" t="s">
        <v>25</v>
      </c>
      <c r="E29" s="18">
        <f>E28*1.95583</f>
        <v>277727860</v>
      </c>
    </row>
    <row r="30" spans="1:13" x14ac:dyDescent="0.3">
      <c r="A30" s="2" t="s">
        <v>26</v>
      </c>
      <c r="E30" s="5">
        <f t="shared" ref="E30" si="6">E29*0.7</f>
        <v>194409502</v>
      </c>
    </row>
    <row r="31" spans="1:13" x14ac:dyDescent="0.3">
      <c r="A31" s="2" t="s">
        <v>27</v>
      </c>
      <c r="E31" s="5">
        <f>E29-E30</f>
        <v>83318358</v>
      </c>
      <c r="F31" s="11"/>
    </row>
    <row r="32" spans="1:13" x14ac:dyDescent="0.3">
      <c r="E32" s="6"/>
      <c r="F32" s="6"/>
    </row>
    <row r="34" spans="6:6" x14ac:dyDescent="0.3">
      <c r="F34" s="1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4</vt:i4>
      </vt:variant>
    </vt:vector>
  </HeadingPairs>
  <TitlesOfParts>
    <vt:vector size="4" baseType="lpstr">
      <vt:lpstr>Обща информация</vt:lpstr>
      <vt:lpstr>Резултати</vt:lpstr>
      <vt:lpstr>Указания за попълване</vt:lpstr>
      <vt:lpstr>Първоначална идея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 Vayssilov</dc:creator>
  <cp:lastModifiedBy>Azimuth.invest.bg</cp:lastModifiedBy>
  <cp:lastPrinted>2023-09-05T12:08:21Z</cp:lastPrinted>
  <dcterms:created xsi:type="dcterms:W3CDTF">2023-01-19T07:49:02Z</dcterms:created>
  <dcterms:modified xsi:type="dcterms:W3CDTF">2025-04-15T05:44:16Z</dcterms:modified>
</cp:coreProperties>
</file>